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defaultThemeVersion="124226"/>
  <mc:AlternateContent xmlns:mc="http://schemas.openxmlformats.org/markup-compatibility/2006">
    <mc:Choice Requires="x15">
      <x15ac:absPath xmlns:x15ac="http://schemas.microsoft.com/office/spreadsheetml/2010/11/ac" url="\\anthad\fs\企画財政課\C財政-0庶務-1財政\【常用】南部町HP掲載資料（財政状況関係）\財政状況資料集\"/>
    </mc:Choice>
  </mc:AlternateContent>
  <xr:revisionPtr revIDLastSave="0" documentId="8_{1DE365B0-C4C6-4946-A5FA-7BC6B95F0097}" xr6:coauthVersionLast="36" xr6:coauthVersionMax="36" xr10:uidLastSave="{00000000-0000-0000-0000-000000000000}"/>
  <bookViews>
    <workbookView xWindow="0" yWindow="0" windowWidth="28800" windowHeight="12135"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91029"/>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O36" i="9"/>
  <c r="AM36" i="9"/>
  <c r="CO35"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l="1"/>
  <c r="U35" i="9" s="1"/>
  <c r="U36" i="9" s="1"/>
  <c r="U37" i="9" s="1"/>
  <c r="U38" i="9" s="1"/>
  <c r="AM34" i="9" l="1"/>
  <c r="BE34" i="9" s="1"/>
  <c r="BE35" i="9" s="1"/>
  <c r="BE36"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<sst xmlns="http://schemas.openxmlformats.org/spreadsheetml/2006/main" count="1097" uniqueCount="567">
  <si>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</si>
  <si>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</si>
  <si>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</si>
  <si>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</si>
  <si>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</si>
  <si>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</si>
  <si>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</si>
  <si>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</si>
  <si>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</si>
  <si>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</si>
  <si>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</si>
  <si>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</si>
  <si>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</si>
  <si>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</si>
  <si>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</si>
  <si>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</si>
  <si>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</si>
  <si>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</si>
  <si>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</si>
  <si>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</si>
  <si>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</si>
  <si>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</si>
  <si>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</si>
  <si>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</si>
  <si>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</si>
  <si>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</si>
  <si>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</si>
  <si>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</si>
  <si>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</si>
  <si>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</si>
  <si>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</si>
  <si>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</si>
  <si>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</si>
  <si>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</si>
  <si>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</si>
  <si>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</si>
  <si>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</si>
  <si>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</si>
  <si>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</si>
  <si>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</si>
  <si>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</si>
  <si>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</si>
  <si>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</si>
  <si>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</si>
  <si>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</si>
  <si>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</si>
  <si>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</si>
  <si>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</si>
  <si>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</si>
  <si>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</si>
  <si>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</si>
  <si>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</si>
  <si>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</si>
  <si>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</si>
  <si>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</si>
  <si>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</si>
  <si>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</si>
  <si>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</si>
  <si>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</si>
  <si>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</si>
  <si>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</si>
  <si>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</si>
  <si>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</si>
  <si>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</si>
  <si>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</si>
  <si>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</si>
  <si>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</si>
  <si>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</si>
  <si>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</si>
  <si>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</si>
  <si>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</si>
  <si>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</si>
  <si>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</si>
  <si>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</si>
  <si>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</si>
  <si>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</si>
  <si>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</si>
  <si>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</si>
  <si>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</si>
  <si>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</si>
  <si>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</si>
  <si>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</si>
  <si>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</si>
  <si>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</si>
  <si>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</si>
  <si>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</si>
  <si>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</si>
  <si>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</si>
  <si>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</si>
  <si>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</si>
  <si>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</si>
  <si>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</si>
  <si>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</si>
  <si>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</si>
  <si>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</si>
  <si>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</si>
  <si>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</si>
  <si>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</si>
  <si>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</si>
  <si>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</si>
  <si>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</si>
  <si>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</si>
  <si>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</si>
  <si>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</si>
  <si>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</si>
  <si>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</si>
  <si>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</si>
  <si>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</si>
  <si>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</si>
  <si>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</si>
  <si>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</si>
  <si>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</si>
  <si>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</si>
  <si>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</si>
  <si>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</si>
  <si>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</si>
  <si>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</si>
  <si>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</si>
  <si>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</si>
  <si>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</si>
  <si>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</si>
  <si>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</si>
  <si>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</si>
  <si>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</si>
  <si>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</si>
  <si>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</si>
  <si>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</si>
  <si>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</si>
  <si>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</si>
  <si>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</si>
  <si>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</si>
  <si>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</si>
  <si>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</si>
  <si>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</si>
  <si>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</si>
  <si>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</si>
  <si>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</si>
  <si>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</si>
  <si>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</si>
  <si>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</si>
  <si>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</si>
  <si>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</si>
  <si>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</si>
  <si>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</si>
  <si>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</si>
  <si>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</si>
  <si>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</si>
  <si>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</si>
  <si>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</si>
  <si>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</si>
  <si>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</si>
  <si>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</si>
  <si>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</si>
  <si>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</si>
  <si>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</si>
  <si>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</si>
  <si>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</si>
  <si>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</si>
  <si>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</si>
  <si>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</si>
  <si>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</si>
  <si>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</si>
  <si>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</si>
  <si>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</si>
  <si>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</si>
  <si>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</si>
  <si>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</si>
  <si>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</si>
  <si>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</si>
  <si>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</si>
  <si>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</si>
  <si>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</si>
  <si>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</si>
  <si>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</si>
  <si>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</si>
  <si>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</si>
  <si>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</si>
  <si>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</si>
  <si>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</si>
  <si>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</si>
  <si>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</si>
  <si>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</si>
  <si>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</si>
  <si>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</si>
  <si>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</si>
  <si>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</si>
  <si>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</si>
  <si>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</si>
  <si>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</si>
  <si>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</si>
  <si>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</si>
  <si>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</si>
  <si>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</si>
  <si>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青森県南部町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</si>
  <si>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</si>
  <si>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</si>
  <si>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</si>
  <si>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</si>
  <si>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</si>
  <si>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</si>
  <si>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</si>
  <si>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</si>
  <si>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</si>
  <si>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</si>
  <si>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</si>
  <si>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</si>
  <si>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</si>
  <si>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</si>
  <si>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</si>
  <si>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</si>
  <si>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</si>
  <si>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</si>
  <si>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</si>
  <si>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</si>
  <si>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</si>
  <si>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</si>
  <si>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</si>
  <si>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</si>
  <si>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</si>
  <si>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</si>
  <si>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</si>
  <si>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</si>
  <si>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</si>
  <si>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</si>
  <si>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</si>
  <si>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</si>
  <si>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</si>
  <si>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</si>
  <si>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</si>
  <si>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</si>
  <si>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</si>
  <si>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</si>
  <si>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</si>
  <si>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</si>
  <si>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</si>
  <si>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</si>
  <si>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</si>
  <si>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</si>
  <si>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</si>
  <si>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</si>
  <si>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</si>
  <si>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</si>
  <si>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</si>
  <si>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</si>
  <si>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</si>
  <si>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</si>
  <si>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</si>
  <si>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</si>
  <si>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</si>
  <si>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</si>
  <si>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</si>
  <si>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</si>
  <si>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</si>
  <si>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</si>
  <si>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</si>
  <si>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</si>
  <si>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</si>
  <si>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</si>
  <si>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</si>
  <si>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</si>
  <si>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</si>
  <si>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</si>
  <si>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</si>
  <si>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</si>
  <si>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</si>
  <si>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</si>
  <si>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</si>
  <si>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</si>
  <si>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</si>
  <si>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</si>
  <si>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</si>
  <si>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</si>
  <si>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</si>
  <si>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</si>
  <si>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</si>
  <si>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</si>
  <si>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</si>
  <si>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</si>
  <si>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</si>
  <si>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</si>
  <si>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</si>
  <si>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</si>
  <si>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</si>
  <si>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</si>
  <si>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</si>
  <si>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</si>
  <si>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</si>
  <si>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</si>
  <si>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</si>
  <si>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</si>
  <si>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</si>
  <si>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</si>
  <si>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</si>
  <si>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</si>
  <si>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</si>
  <si>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</si>
  <si>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</si>
  <si>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</si>
  <si>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</si>
  <si>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</si>
  <si>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</si>
  <si>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</si>
  <si>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</si>
  <si>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</si>
  <si>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</si>
  <si>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</si>
  <si>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</si>
  <si>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</si>
  <si>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</si>
  <si>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</si>
  <si>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</si>
  <si>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</si>
  <si>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</si>
  <si>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</si>
  <si>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</si>
  <si>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病院</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</si>
  <si>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</si>
  <si>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</si>
  <si>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</si>
  <si>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</si>
  <si>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</si>
  <si>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</si>
  <si>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</si>
  <si>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</si>
  <si>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</si>
  <si>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</si>
  <si>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</si>
  <si>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</si>
  <si>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</si>
  <si>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</si>
  <si>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</si>
  <si>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</si>
  <si>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</si>
  <si>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</si>
  <si>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</si>
  <si>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</si>
  <si>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</si>
  <si>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</si>
  <si>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</si>
  <si>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</si>
  <si>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</si>
  <si>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青森県南部町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</si>
  <si>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</si>
  <si>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</si>
  <si>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</si>
  <si>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</si>
  <si>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</si>
  <si>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</si>
  <si>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</si>
  <si>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</si>
  <si>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</si>
  <si>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</si>
  <si>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</si>
  <si>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</si>
  <si>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</si>
  <si>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</si>
  <si>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</si>
  <si>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</si>
  <si>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</si>
  <si>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</si>
  <si>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</si>
  <si>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</si>
  <si>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</si>
  <si>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農林漁業体験実習館事業特別会計</t>
    <phoneticPr fontId="5"/>
  </si>
  <si>
    <t>ボートピア交付金事業特別会計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</si>
  <si>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</si>
  <si>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</si>
  <si>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</si>
  <si>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</si>
  <si>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</si>
  <si>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</si>
  <si>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</si>
  <si>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</si>
  <si>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</si>
  <si>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</si>
  <si>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</si>
  <si>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</si>
  <si>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</si>
  <si>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</si>
  <si>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</si>
  <si>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</si>
  <si>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</si>
  <si>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介護老人保健施設特別会計</t>
    <phoneticPr fontId="5"/>
  </si>
  <si>
    <t>病院事業会計</t>
    <phoneticPr fontId="5"/>
  </si>
  <si>
    <t>法適用企業</t>
    <phoneticPr fontId="5"/>
  </si>
  <si>
    <t>町営地方卸売市場特別会計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</si>
  <si>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</si>
  <si>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</si>
  <si>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</si>
  <si>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</si>
  <si>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</si>
  <si>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</si>
  <si>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</si>
  <si>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</si>
  <si>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</si>
  <si>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</si>
  <si>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</si>
  <si>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</si>
  <si>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</si>
  <si>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</si>
  <si>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</si>
  <si>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</si>
  <si>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</si>
  <si>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</si>
  <si>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</si>
  <si>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</si>
  <si>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</si>
  <si>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</si>
  <si>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</si>
  <si>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</si>
  <si>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</si>
  <si>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</si>
  <si>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</si>
  <si>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</si>
  <si>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</si>
  <si>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</si>
  <si>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</si>
  <si>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</si>
  <si>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</si>
  <si>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</si>
  <si>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</si>
  <si>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</si>
  <si>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</si>
  <si>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</si>
  <si>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</si>
  <si>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</si>
  <si>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</si>
  <si>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</si>
  <si>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</si>
  <si>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</si>
  <si>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</si>
  <si>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</si>
  <si>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</si>
  <si>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</si>
  <si>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</si>
  <si>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</si>
  <si>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</si>
  <si>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</si>
  <si>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</si>
  <si>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</si>
  <si>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</si>
  <si>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</si>
  <si>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</si>
  <si>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</si>
  <si>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</si>
  <si>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</si>
  <si>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</si>
  <si>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</si>
  <si>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</si>
  <si>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</si>
  <si>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</si>
  <si>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</si>
  <si>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</si>
  <si>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</si>
  <si>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</si>
  <si>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</si>
  <si>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</si>
  <si>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</si>
  <si>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</si>
  <si>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</si>
  <si>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</si>
  <si>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</si>
  <si>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</si>
  <si>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</si>
  <si>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</si>
  <si>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</si>
  <si>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</si>
  <si>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</si>
  <si>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</si>
  <si>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</si>
  <si>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</si>
  <si>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</si>
  <si>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</si>
  <si>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</si>
  <si>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</si>
  <si>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</si>
  <si>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</si>
  <si>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</si>
  <si>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</si>
  <si>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</si>
  <si>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</si>
  <si>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</si>
  <si>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</si>
  <si>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</si>
  <si>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</si>
  <si>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</si>
  <si>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</si>
  <si>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</si>
  <si>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</si>
  <si>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</si>
  <si>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</si>
  <si>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</si>
  <si>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</si>
  <si>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</si>
  <si>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</si>
  <si>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</si>
  <si>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</si>
  <si>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</si>
  <si>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</si>
  <si>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</si>
  <si>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</si>
  <si>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</si>
  <si>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</si>
  <si>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</si>
  <si>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</si>
  <si>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</si>
  <si>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</si>
  <si>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</si>
  <si>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</si>
  <si>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</si>
  <si>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</si>
  <si>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</si>
  <si>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</si>
  <si>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</si>
  <si>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</si>
  <si>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</si>
  <si>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</si>
  <si>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</si>
  <si>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</si>
  <si>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</si>
  <si>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</si>
  <si>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</si>
  <si>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</si>
  <si>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1.24</t>
  </si>
  <si>
    <t>▲ 0.54</t>
  </si>
  <si>
    <t>▲ 1.15</t>
  </si>
  <si>
    <t>病院事業会計</t>
  </si>
  <si>
    <t>一般会計</t>
  </si>
  <si>
    <t>介護保険特別会計</t>
  </si>
  <si>
    <t>町営地方卸売市場特別会計</t>
  </si>
  <si>
    <t>後期高齢者医療特別会計</t>
  </si>
  <si>
    <t>ボートピア交付金事業特別会計</t>
  </si>
  <si>
    <t>国民健康保険特別会計</t>
  </si>
  <si>
    <t>介護老人保健施設特別会計</t>
  </si>
  <si>
    <t>その他会計（赤字）</t>
  </si>
  <si>
    <t>その他会計（黒字）</t>
  </si>
  <si>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</si>
  <si>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三戸郡福祉事務組合</t>
    <rPh sb="0" eb="3">
      <t>サンノヘグン</t>
    </rPh>
    <rPh sb="3" eb="5">
      <t>フクシ</t>
    </rPh>
    <rPh sb="5" eb="7">
      <t>ジム</t>
    </rPh>
    <rPh sb="7" eb="9">
      <t>クミアイ</t>
    </rPh>
    <phoneticPr fontId="2"/>
  </si>
  <si>
    <t>八戸圏域水道企業団</t>
    <rPh sb="0" eb="2">
      <t>ハチノヘ</t>
    </rPh>
    <rPh sb="2" eb="4">
      <t>ケンイキ</t>
    </rPh>
    <rPh sb="4" eb="6">
      <t>スイドウ</t>
    </rPh>
    <rPh sb="6" eb="8">
      <t>キギョウ</t>
    </rPh>
    <rPh sb="8" eb="9">
      <t>ダン</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</si>
  <si>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</si>
  <si>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</si>
  <si>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</si>
  <si>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青森県市町村職員退職組合</t>
    <rPh sb="0" eb="3">
      <t>アオモリケン</t>
    </rPh>
    <rPh sb="3" eb="6">
      <t>シチョウソン</t>
    </rPh>
    <rPh sb="6" eb="8">
      <t>ショクイン</t>
    </rPh>
    <rPh sb="8" eb="10">
      <t>タイショク</t>
    </rPh>
    <rPh sb="10" eb="12">
      <t>クミアイ</t>
    </rPh>
    <phoneticPr fontId="2"/>
  </si>
  <si>
    <t>田子高原広域事務組合</t>
    <rPh sb="0" eb="2">
      <t>タッコ</t>
    </rPh>
    <rPh sb="2" eb="4">
      <t>コウゲン</t>
    </rPh>
    <rPh sb="4" eb="6">
      <t>コウイキ</t>
    </rPh>
    <rPh sb="6" eb="8">
      <t>ジム</t>
    </rPh>
    <rPh sb="8" eb="10">
      <t>クミアイ</t>
    </rPh>
    <phoneticPr fontId="2"/>
  </si>
  <si>
    <t>青森県交通災害共済組合</t>
    <rPh sb="0" eb="3">
      <t>アオモリケン</t>
    </rPh>
    <rPh sb="3" eb="5">
      <t>コウツウ</t>
    </rPh>
    <rPh sb="5" eb="7">
      <t>サイガイ</t>
    </rPh>
    <rPh sb="7" eb="9">
      <t>キョウサイ</t>
    </rPh>
    <rPh sb="9" eb="11">
      <t>クミアイ</t>
    </rPh>
    <phoneticPr fontId="2"/>
  </si>
  <si>
    <t>南部町健康増進公社</t>
    <rPh sb="0" eb="3">
      <t>ナンブチョウ</t>
    </rPh>
    <rPh sb="3" eb="5">
      <t>ケンコウ</t>
    </rPh>
    <rPh sb="5" eb="7">
      <t>ゾウシン</t>
    </rPh>
    <rPh sb="7" eb="9">
      <t>コウシャ</t>
    </rPh>
    <phoneticPr fontId="2"/>
  </si>
  <si>
    <t>-</t>
    <phoneticPr fontId="2"/>
  </si>
  <si>
    <t>-</t>
    <phoneticPr fontId="2"/>
  </si>
  <si>
    <t>-</t>
    <phoneticPr fontId="2"/>
  </si>
  <si>
    <t>-</t>
    <phoneticPr fontId="2"/>
  </si>
  <si>
    <t>三戸地区環境整備事務組合</t>
    <rPh sb="0" eb="2">
      <t>サンノヘ</t>
    </rPh>
    <rPh sb="2" eb="4">
      <t>チク</t>
    </rPh>
    <rPh sb="4" eb="6">
      <t>カンキョウ</t>
    </rPh>
    <rPh sb="6" eb="8">
      <t>セイビ</t>
    </rPh>
    <rPh sb="8" eb="10">
      <t>ジム</t>
    </rPh>
    <rPh sb="10" eb="12">
      <t>クミアイ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</si>
  <si>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</si>
  <si>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</si>
  <si>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</si>
  <si>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</si>
  <si>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</si>
  <si>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</si>
  <si>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</si>
  <si>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</si>
  <si>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</si>
  <si>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</si>
  <si>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</si>
  <si>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</si>
  <si>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</si>
  <si>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</si>
  <si>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</si>
  <si>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類似団体と比較して高いものの、将来負担比率は低くなっている。これは、平成26年度と平成27年度に実施した繰上償還と基金積立を積極的に実施していることによるものである。今後、下水道整備事業に係る新発債の発行により公営企業債の元利償還金に対する繰出金の増加が見込まれるため、普通会計の新発債の発行抑制を実施し、公債費の適正化費にとりくんでいく必要がある。</t>
    <rPh sb="1" eb="3">
      <t>ジッシツ</t>
    </rPh>
    <rPh sb="3" eb="6">
      <t>コウサイヒ</t>
    </rPh>
    <rPh sb="7" eb="8">
      <t>リツ</t>
    </rPh>
    <rPh sb="9" eb="11">
      <t>ルイジ</t>
    </rPh>
    <rPh sb="11" eb="13">
      <t>ダンタイ</t>
    </rPh>
    <rPh sb="14" eb="16">
      <t>ヒカク</t>
    </rPh>
    <rPh sb="18" eb="19">
      <t>タカ</t>
    </rPh>
    <rPh sb="24" eb="26">
      <t>ショウライ</t>
    </rPh>
    <rPh sb="26" eb="28">
      <t>フタン</t>
    </rPh>
    <rPh sb="28" eb="30">
      <t>ヒリツ</t>
    </rPh>
    <rPh sb="31" eb="32">
      <t>ヒク</t>
    </rPh>
    <rPh sb="43" eb="45">
      <t>ヘイセイ</t>
    </rPh>
    <rPh sb="47" eb="49">
      <t>ネンド</t>
    </rPh>
    <rPh sb="50" eb="52">
      <t>ヘイセイ</t>
    </rPh>
    <rPh sb="54" eb="56">
      <t>ネンド</t>
    </rPh>
    <rPh sb="57" eb="59">
      <t>ジッシ</t>
    </rPh>
    <rPh sb="61" eb="63">
      <t>クリアゲ</t>
    </rPh>
    <rPh sb="63" eb="65">
      <t>ショウカン</t>
    </rPh>
    <rPh sb="66" eb="68">
      <t>キキン</t>
    </rPh>
    <rPh sb="92" eb="94">
      <t>コンゴ</t>
    </rPh>
    <rPh sb="133" eb="135">
      <t>ゾウカ</t>
    </rPh>
    <rPh sb="136" eb="138">
      <t>ミコ</t>
    </rPh>
    <rPh sb="144" eb="146">
      <t>フツウ</t>
    </rPh>
    <rPh sb="146" eb="148">
      <t>カイケイ</t>
    </rPh>
    <rPh sb="149" eb="152">
      <t>シンパツサイ</t>
    </rPh>
    <rPh sb="153" eb="155">
      <t>ハッコウ</t>
    </rPh>
    <rPh sb="155" eb="157">
      <t>ヨクセイ</t>
    </rPh>
    <rPh sb="158" eb="160">
      <t>ジッシ</t>
    </rPh>
    <rPh sb="162" eb="165">
      <t>コウサイヒ</t>
    </rPh>
    <rPh sb="166" eb="169">
      <t>テキセイカ</t>
    </rPh>
    <rPh sb="169" eb="170">
      <t>ヒ</t>
    </rPh>
    <rPh sb="178" eb="18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</si>
</sst>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90833</c:v>
                </c:pt>
                <c:pt idx="1">
                  <c:v>79181</c:v>
                </c:pt>
                <c:pt idx="2">
                  <c:v>118124</c:v>
                </c:pt>
                <c:pt idx="3">
                  <c:v>101693</c:v>
                </c:pt>
                <c:pt idx="4">
                  <c:v>96635</c:v>
                </c:pt>
              </c:numCache>
            </c:numRef>
          </c:val>
          <c:smooth val="0"/>
          <c:extLst>
            <c:ext xmlns:c16="http://schemas.microsoft.com/office/drawing/2014/chart" uri="{C3380CC4-5D6E-409C-BE32-E72D297353CC}">
              <c16:uniqueId val="{00000000-1B14-406C-B53D-BFD44B96EF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56489</c:v>
                </c:pt>
                <c:pt idx="1">
                  <c:v>46061</c:v>
                </c:pt>
                <c:pt idx="2">
                  <c:v>50415</c:v>
                </c:pt>
                <c:pt idx="3">
                  <c:v>85272</c:v>
                </c:pt>
                <c:pt idx="4">
                  <c:v>58503</c:v>
                </c:pt>
              </c:numCache>
            </c:numRef>
          </c:val>
          <c:smooth val="0"/>
          <c:extLst>
            <c:ext xmlns:c16="http://schemas.microsoft.com/office/drawing/2014/chart" uri="{C3380CC4-5D6E-409C-BE32-E72D297353CC}">
              <c16:uniqueId val="{00000001-1B14-406C-B53D-BFD44B96EFFA}"/>
            </c:ext>
          </c:extLst>
        </c:ser>
        <c:dLbls>
          <c:showLegendKey val="0"/>
          <c:showVal val="0"/>
          <c:showCatName val="0"/>
          <c:showSerName val="0"/>
          <c:showPercent val="0"/>
          <c:showBubbleSize val="0"/>
        </c:dLbls>
        <c:marker val="1"/>
        <c:smooth val="0"/>
        <c:axId val="110588288"/>
        <c:axId val="110589824"/>
      </c:lineChart>
      <c:catAx>
        <c:axId val="110588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589824"/>
        <c:crosses val="autoZero"/>
        <c:auto val="1"/>
        <c:lblAlgn val="ctr"/>
        <c:lblOffset val="100"/>
        <c:tickLblSkip val="1"/>
        <c:tickMarkSkip val="1"/>
        <c:noMultiLvlLbl val="0"/>
      </c:catAx>
      <c:valAx>
        <c:axId val="1105898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588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3.45</c:v>
                </c:pt>
                <c:pt idx="1">
                  <c:v>2.96</c:v>
                </c:pt>
                <c:pt idx="2">
                  <c:v>2.84</c:v>
                </c:pt>
                <c:pt idx="3">
                  <c:v>3.82</c:v>
                </c:pt>
                <c:pt idx="4">
                  <c:v>4</c:v>
                </c:pt>
              </c:numCache>
            </c:numRef>
          </c:val>
          <c:extLst>
            <c:ext xmlns:c16="http://schemas.microsoft.com/office/drawing/2014/chart" uri="{C3380CC4-5D6E-409C-BE32-E72D297353CC}">
              <c16:uniqueId val="{00000000-A255-4600-B68C-E60286AE5F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12.03</c:v>
                </c:pt>
                <c:pt idx="1">
                  <c:v>14.2</c:v>
                </c:pt>
                <c:pt idx="2">
                  <c:v>14.26</c:v>
                </c:pt>
                <c:pt idx="3">
                  <c:v>15.81</c:v>
                </c:pt>
                <c:pt idx="4">
                  <c:v>18.03</c:v>
                </c:pt>
              </c:numCache>
            </c:numRef>
          </c:val>
          <c:extLst>
            <c:ext xmlns:c16="http://schemas.microsoft.com/office/drawing/2014/chart" uri="{C3380CC4-5D6E-409C-BE32-E72D297353CC}">
              <c16:uniqueId val="{00000001-A255-4600-B68C-E60286AE5F51}"/>
            </c:ext>
          </c:extLst>
        </c:ser>
        <c:dLbls>
          <c:showLegendKey val="0"/>
          <c:showVal val="0"/>
          <c:showCatName val="0"/>
          <c:showSerName val="0"/>
          <c:showPercent val="0"/>
          <c:showBubbleSize val="0"/>
        </c:dLbls>
        <c:gapWidth val="250"/>
        <c:overlap val="100"/>
        <c:axId val="119445376"/>
        <c:axId val="122667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-1.24</c:v>
                </c:pt>
                <c:pt idx="1">
                  <c:v>-0.54</c:v>
                </c:pt>
                <c:pt idx="2">
                  <c:v>-1.1499999999999999</c:v>
                </c:pt>
                <c:pt idx="3">
                  <c:v>3.71</c:v>
                </c:pt>
                <c:pt idx="4">
                  <c:v>3.98</c:v>
                </c:pt>
              </c:numCache>
            </c:numRef>
          </c:val>
          <c:smooth val="0"/>
          <c:extLst>
            <c:ext xmlns:c16="http://schemas.microsoft.com/office/drawing/2014/chart" uri="{C3380CC4-5D6E-409C-BE32-E72D297353CC}">
              <c16:uniqueId val="{00000002-A255-4600-B68C-E60286AE5F51}"/>
            </c:ext>
          </c:extLst>
        </c:ser>
        <c:dLbls>
          <c:showLegendKey val="0"/>
          <c:showVal val="0"/>
          <c:showCatName val="0"/>
          <c:showSerName val="0"/>
          <c:showPercent val="0"/>
          <c:showBubbleSize val="0"/>
        </c:dLbls>
        <c:marker val="1"/>
        <c:smooth val="0"/>
        <c:axId val="119445376"/>
        <c:axId val="122667008"/>
      </c:lineChart>
      <c:catAx>
        <c:axId val="11944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667008"/>
        <c:crosses val="autoZero"/>
        <c:auto val="1"/>
        <c:lblAlgn val="ctr"/>
        <c:lblOffset val="100"/>
        <c:tickLblSkip val="1"/>
        <c:tickMarkSkip val="1"/>
        <c:noMultiLvlLbl val="0"/>
      </c:catAx>
      <c:valAx>
        <c:axId val="122667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44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0.49</c:v>
                </c:pt>
                <c:pt idx="2">
                  <c:v>#N/A</c:v>
                </c:pt>
                <c:pt idx="3">
                  <c:v>0.46</c:v>
                </c:pt>
                <c:pt idx="4">
                  <c:v>#N/A</c:v>
                </c:pt>
                <c:pt idx="5">
                  <c:v>0.01</c:v>
                </c:pt>
                <c:pt idx="6">
                  <c:v>#N/A</c:v>
                </c:pt>
                <c:pt idx="7">
                  <c:v>0</c:v>
                </c:pt>
                <c:pt idx="8">
                  <c:v>#N/A</c:v>
                </c:pt>
                <c:pt idx="9">
                  <c:v>0</c:v>
                </c:pt>
              </c:numCache>
            </c:numRef>
          </c:val>
          <c:extLst>
            <c:ext xmlns:c16="http://schemas.microsoft.com/office/drawing/2014/chart" uri="{C3380CC4-5D6E-409C-BE32-E72D297353CC}">
              <c16:uniqueId val="{00000000-12C1-4B75-960C-AF7C39E359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C1-4B75-960C-AF7C39E359B0}"/>
            </c:ext>
          </c:extLst>
        </c:ser>
        <c:ser>
          <c:idx val="2"/>
          <c:order val="2"/>
          <c:tx>
            <c:strRef>
              <c:f>データシート!$A$29</c:f>
              <c:strCache>
                <c:ptCount val="1"/>
                <c:pt idx="0">
                  <c:v>介護老人保健施設特別会計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7.0000000000000007E-2</c:v>
                </c:pt>
                <c:pt idx="4">
                  <c:v>#N/A</c:v>
                </c:pt>
                <c:pt idx="5">
                  <c:v>0.08</c:v>
                </c:pt>
                <c:pt idx="6">
                  <c:v>#N/A</c:v>
                </c:pt>
                <c:pt idx="7">
                  <c:v>0.13</c:v>
                </c:pt>
                <c:pt idx="8">
                  <c:v>#N/A</c:v>
                </c:pt>
                <c:pt idx="9">
                  <c:v>0</c:v>
                </c:pt>
              </c:numCache>
            </c:numRef>
          </c:val>
          <c:extLst>
            <c:ext xmlns:c16="http://schemas.microsoft.com/office/drawing/2014/chart" uri="{C3380CC4-5D6E-409C-BE32-E72D297353CC}">
              <c16:uniqueId val="{00000002-12C1-4B75-960C-AF7C39E359B0}"/>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1.17</c:v>
                </c:pt>
                <c:pt idx="2">
                  <c:v>#N/A</c:v>
                </c:pt>
                <c:pt idx="3">
                  <c:v>0.64</c:v>
                </c:pt>
                <c:pt idx="4">
                  <c:v>#N/A</c:v>
                </c:pt>
                <c:pt idx="5">
                  <c:v>0.56000000000000005</c:v>
                </c:pt>
                <c:pt idx="6">
                  <c:v>#N/A</c:v>
                </c:pt>
                <c:pt idx="7">
                  <c:v>0.53</c:v>
                </c:pt>
                <c:pt idx="8">
                  <c:v>#N/A</c:v>
                </c:pt>
                <c:pt idx="9">
                  <c:v>0.02</c:v>
                </c:pt>
              </c:numCache>
            </c:numRef>
          </c:val>
          <c:extLst>
            <c:ext xmlns:c16="http://schemas.microsoft.com/office/drawing/2014/chart" uri="{C3380CC4-5D6E-409C-BE32-E72D297353CC}">
              <c16:uniqueId val="{00000003-12C1-4B75-960C-AF7C39E359B0}"/>
            </c:ext>
          </c:extLst>
        </c:ser>
        <c:ser>
          <c:idx val="4"/>
          <c:order val="4"/>
          <c:tx>
            <c:strRef>
              <c:f>データシート!$A$31</c:f>
              <c:strCache>
                <c:ptCount val="1"/>
                <c:pt idx="0">
                  <c:v>ボートピア交付金事業特別会計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0.05</c:v>
                </c:pt>
                <c:pt idx="4">
                  <c:v>#N/A</c:v>
                </c:pt>
                <c:pt idx="5">
                  <c:v>7.0000000000000007E-2</c:v>
                </c:pt>
                <c:pt idx="6">
                  <c:v>#N/A</c:v>
                </c:pt>
                <c:pt idx="7">
                  <c:v>0.05</c:v>
                </c:pt>
                <c:pt idx="8">
                  <c:v>#N/A</c:v>
                </c:pt>
                <c:pt idx="9">
                  <c:v>0.04</c:v>
                </c:pt>
              </c:numCache>
            </c:numRef>
          </c:val>
          <c:extLst>
            <c:ext xmlns:c16="http://schemas.microsoft.com/office/drawing/2014/chart" uri="{C3380CC4-5D6E-409C-BE32-E72D297353CC}">
              <c16:uniqueId val="{00000004-12C1-4B75-960C-AF7C39E359B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0.04</c:v>
                </c:pt>
                <c:pt idx="8">
                  <c:v>#N/A</c:v>
                </c:pt>
                <c:pt idx="9">
                  <c:v>0.08</c:v>
                </c:pt>
              </c:numCache>
            </c:numRef>
          </c:val>
          <c:extLst>
            <c:ext xmlns:c16="http://schemas.microsoft.com/office/drawing/2014/chart" uri="{C3380CC4-5D6E-409C-BE32-E72D297353CC}">
              <c16:uniqueId val="{00000005-12C1-4B75-960C-AF7C39E359B0}"/>
            </c:ext>
          </c:extLst>
        </c:ser>
        <c:ser>
          <c:idx val="6"/>
          <c:order val="6"/>
          <c:tx>
            <c:strRef>
              <c:f>データシート!$A$33</c:f>
              <c:strCache>
                <c:ptCount val="1"/>
                <c:pt idx="0">
                  <c:v>町営地方卸売市場特別会計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0.04</c:v>
                </c:pt>
                <c:pt idx="4">
                  <c:v>#N/A</c:v>
                </c:pt>
                <c:pt idx="5">
                  <c:v>0.02</c:v>
                </c:pt>
                <c:pt idx="6">
                  <c:v>#N/A</c:v>
                </c:pt>
                <c:pt idx="7">
                  <c:v>0.15</c:v>
                </c:pt>
                <c:pt idx="8">
                  <c:v>#N/A</c:v>
                </c:pt>
                <c:pt idx="9">
                  <c:v>0.16</c:v>
                </c:pt>
              </c:numCache>
            </c:numRef>
          </c:val>
          <c:extLst>
            <c:ext xmlns:c16="http://schemas.microsoft.com/office/drawing/2014/chart" uri="{C3380CC4-5D6E-409C-BE32-E72D297353CC}">
              <c16:uniqueId val="{00000006-12C1-4B75-960C-AF7C39E359B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0.17</c:v>
                </c:pt>
                <c:pt idx="2">
                  <c:v>#N/A</c:v>
                </c:pt>
                <c:pt idx="3">
                  <c:v>0.18</c:v>
                </c:pt>
                <c:pt idx="4">
                  <c:v>#N/A</c:v>
                </c:pt>
                <c:pt idx="5">
                  <c:v>0</c:v>
                </c:pt>
                <c:pt idx="6">
                  <c:v>#N/A</c:v>
                </c:pt>
                <c:pt idx="7">
                  <c:v>0.24</c:v>
                </c:pt>
                <c:pt idx="8">
                  <c:v>#N/A</c:v>
                </c:pt>
                <c:pt idx="9">
                  <c:v>0.54</c:v>
                </c:pt>
              </c:numCache>
            </c:numRef>
          </c:val>
          <c:extLst>
            <c:ext xmlns:c16="http://schemas.microsoft.com/office/drawing/2014/chart" uri="{C3380CC4-5D6E-409C-BE32-E72D297353CC}">
              <c16:uniqueId val="{00000007-12C1-4B75-960C-AF7C39E359B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3.41</c:v>
                </c:pt>
                <c:pt idx="2">
                  <c:v>#N/A</c:v>
                </c:pt>
                <c:pt idx="3">
                  <c:v>2.89</c:v>
                </c:pt>
                <c:pt idx="4">
                  <c:v>#N/A</c:v>
                </c:pt>
                <c:pt idx="5">
                  <c:v>2.76</c:v>
                </c:pt>
                <c:pt idx="6">
                  <c:v>#N/A</c:v>
                </c:pt>
                <c:pt idx="7">
                  <c:v>3.76</c:v>
                </c:pt>
                <c:pt idx="8">
                  <c:v>#N/A</c:v>
                </c:pt>
                <c:pt idx="9">
                  <c:v>3.94</c:v>
                </c:pt>
              </c:numCache>
            </c:numRef>
          </c:val>
          <c:extLst>
            <c:ext xmlns:c16="http://schemas.microsoft.com/office/drawing/2014/chart" uri="{C3380CC4-5D6E-409C-BE32-E72D297353CC}">
              <c16:uniqueId val="{00000008-12C1-4B75-960C-AF7C39E359B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11.93</c:v>
                </c:pt>
                <c:pt idx="2">
                  <c:v>#N/A</c:v>
                </c:pt>
                <c:pt idx="3">
                  <c:v>13.21</c:v>
                </c:pt>
                <c:pt idx="4">
                  <c:v>#N/A</c:v>
                </c:pt>
                <c:pt idx="5">
                  <c:v>11.64</c:v>
                </c:pt>
                <c:pt idx="6">
                  <c:v>#N/A</c:v>
                </c:pt>
                <c:pt idx="7">
                  <c:v>12.94</c:v>
                </c:pt>
                <c:pt idx="8">
                  <c:v>#N/A</c:v>
                </c:pt>
                <c:pt idx="9">
                  <c:v>13.99</c:v>
                </c:pt>
              </c:numCache>
            </c:numRef>
          </c:val>
          <c:extLst>
            <c:ext xmlns:c16="http://schemas.microsoft.com/office/drawing/2014/chart" uri="{C3380CC4-5D6E-409C-BE32-E72D297353CC}">
              <c16:uniqueId val="{00000009-12C1-4B75-960C-AF7C39E359B0}"/>
            </c:ext>
          </c:extLst>
        </c:ser>
        <c:dLbls>
          <c:showLegendKey val="0"/>
          <c:showVal val="0"/>
          <c:showCatName val="0"/>
          <c:showSerName val="0"/>
          <c:showPercent val="0"/>
          <c:showBubbleSize val="0"/>
        </c:dLbls>
        <c:gapWidth val="150"/>
        <c:overlap val="100"/>
        <c:axId val="125617280"/>
        <c:axId val="125618816"/>
      </c:barChart>
      <c:catAx>
        <c:axId val="12561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618816"/>
        <c:crosses val="autoZero"/>
        <c:auto val="1"/>
        <c:lblAlgn val="ctr"/>
        <c:lblOffset val="100"/>
        <c:tickLblSkip val="1"/>
        <c:tickMarkSkip val="1"/>
        <c:noMultiLvlLbl val="0"/>
      </c:catAx>
      <c:valAx>
        <c:axId val="125618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17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1378</c:v>
                </c:pt>
                <c:pt idx="5">
                  <c:v>1428</c:v>
                </c:pt>
                <c:pt idx="8">
                  <c:v>1459</c:v>
                </c:pt>
                <c:pt idx="11">
                  <c:v>1538</c:v>
                </c:pt>
                <c:pt idx="14">
                  <c:v>1509</c:v>
                </c:pt>
              </c:numCache>
            </c:numRef>
          </c:val>
          <c:extLst>
            <c:ext xmlns:c16="http://schemas.microsoft.com/office/drawing/2014/chart" uri="{C3380CC4-5D6E-409C-BE32-E72D297353CC}">
              <c16:uniqueId val="{00000000-8211-4DB6-8CDA-9351998597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11-4DB6-8CDA-9351998597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8211-4DB6-8CDA-9351998597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106</c:v>
                </c:pt>
                <c:pt idx="3">
                  <c:v>93</c:v>
                </c:pt>
                <c:pt idx="6">
                  <c:v>81</c:v>
                </c:pt>
                <c:pt idx="9">
                  <c:v>77</c:v>
                </c:pt>
                <c:pt idx="12">
                  <c:v>68</c:v>
                </c:pt>
              </c:numCache>
            </c:numRef>
          </c:val>
          <c:extLst>
            <c:ext xmlns:c16="http://schemas.microsoft.com/office/drawing/2014/chart" uri="{C3380CC4-5D6E-409C-BE32-E72D297353CC}">
              <c16:uniqueId val="{00000003-8211-4DB6-8CDA-9351998597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235</c:v>
                </c:pt>
                <c:pt idx="3">
                  <c:v>260</c:v>
                </c:pt>
                <c:pt idx="6">
                  <c:v>267</c:v>
                </c:pt>
                <c:pt idx="9">
                  <c:v>276</c:v>
                </c:pt>
                <c:pt idx="12">
                  <c:v>288</c:v>
                </c:pt>
              </c:numCache>
            </c:numRef>
          </c:val>
          <c:extLst>
            <c:ext xmlns:c16="http://schemas.microsoft.com/office/drawing/2014/chart" uri="{C3380CC4-5D6E-409C-BE32-E72D297353CC}">
              <c16:uniqueId val="{00000004-8211-4DB6-8CDA-9351998597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11-4DB6-8CDA-9351998597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11-4DB6-8CDA-9351998597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1955</c:v>
                </c:pt>
                <c:pt idx="3">
                  <c:v>1912</c:v>
                </c:pt>
                <c:pt idx="6">
                  <c:v>1855</c:v>
                </c:pt>
                <c:pt idx="9">
                  <c:v>1843</c:v>
                </c:pt>
                <c:pt idx="12">
                  <c:v>1721</c:v>
                </c:pt>
              </c:numCache>
            </c:numRef>
          </c:val>
          <c:extLst>
            <c:ext xmlns:c16="http://schemas.microsoft.com/office/drawing/2014/chart" uri="{C3380CC4-5D6E-409C-BE32-E72D297353CC}">
              <c16:uniqueId val="{00000007-8211-4DB6-8CDA-935199859702}"/>
            </c:ext>
          </c:extLst>
        </c:ser>
        <c:dLbls>
          <c:showLegendKey val="0"/>
          <c:showVal val="0"/>
          <c:showCatName val="0"/>
          <c:showSerName val="0"/>
          <c:showPercent val="0"/>
          <c:showBubbleSize val="0"/>
        </c:dLbls>
        <c:gapWidth val="100"/>
        <c:overlap val="100"/>
        <c:axId val="122790656"/>
        <c:axId val="122792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919</c:v>
                </c:pt>
                <c:pt idx="2">
                  <c:v>#N/A</c:v>
                </c:pt>
                <c:pt idx="3">
                  <c:v>#N/A</c:v>
                </c:pt>
                <c:pt idx="4">
                  <c:v>838</c:v>
                </c:pt>
                <c:pt idx="5">
                  <c:v>#N/A</c:v>
                </c:pt>
                <c:pt idx="6">
                  <c:v>#N/A</c:v>
                </c:pt>
                <c:pt idx="7">
                  <c:v>745</c:v>
                </c:pt>
                <c:pt idx="8">
                  <c:v>#N/A</c:v>
                </c:pt>
                <c:pt idx="9">
                  <c:v>#N/A</c:v>
                </c:pt>
                <c:pt idx="10">
                  <c:v>658</c:v>
                </c:pt>
                <c:pt idx="11">
                  <c:v>#N/A</c:v>
                </c:pt>
                <c:pt idx="12">
                  <c:v>#N/A</c:v>
                </c:pt>
                <c:pt idx="13">
                  <c:v>568</c:v>
                </c:pt>
                <c:pt idx="14">
                  <c:v>#N/A</c:v>
                </c:pt>
              </c:numCache>
            </c:numRef>
          </c:val>
          <c:smooth val="0"/>
          <c:extLst>
            <c:ext xmlns:c16="http://schemas.microsoft.com/office/drawing/2014/chart" uri="{C3380CC4-5D6E-409C-BE32-E72D297353CC}">
              <c16:uniqueId val="{00000008-8211-4DB6-8CDA-935199859702}"/>
            </c:ext>
          </c:extLst>
        </c:ser>
        <c:dLbls>
          <c:showLegendKey val="0"/>
          <c:showVal val="0"/>
          <c:showCatName val="0"/>
          <c:showSerName val="0"/>
          <c:showPercent val="0"/>
          <c:showBubbleSize val="0"/>
        </c:dLbls>
        <c:marker val="1"/>
        <c:smooth val="0"/>
        <c:axId val="122790656"/>
        <c:axId val="122792576"/>
      </c:lineChart>
      <c:catAx>
        <c:axId val="12279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792576"/>
        <c:crosses val="autoZero"/>
        <c:auto val="1"/>
        <c:lblAlgn val="ctr"/>
        <c:lblOffset val="100"/>
        <c:tickLblSkip val="1"/>
        <c:tickMarkSkip val="1"/>
        <c:noMultiLvlLbl val="0"/>
      </c:catAx>
      <c:valAx>
        <c:axId val="122792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90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13291</c:v>
                </c:pt>
                <c:pt idx="5">
                  <c:v>12859</c:v>
                </c:pt>
                <c:pt idx="8">
                  <c:v>13567</c:v>
                </c:pt>
                <c:pt idx="11">
                  <c:v>12973</c:v>
                </c:pt>
                <c:pt idx="14">
                  <c:v>12650</c:v>
                </c:pt>
              </c:numCache>
            </c:numRef>
          </c:val>
          <c:extLst>
            <c:ext xmlns:c16="http://schemas.microsoft.com/office/drawing/2014/chart" uri="{C3380CC4-5D6E-409C-BE32-E72D297353CC}">
              <c16:uniqueId val="{00000000-FD32-4DC6-BE51-B0B5B0DB90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542</c:v>
                </c:pt>
                <c:pt idx="5">
                  <c:v>503</c:v>
                </c:pt>
                <c:pt idx="8">
                  <c:v>453</c:v>
                </c:pt>
                <c:pt idx="11">
                  <c:v>379</c:v>
                </c:pt>
                <c:pt idx="14">
                  <c:v>320</c:v>
                </c:pt>
              </c:numCache>
            </c:numRef>
          </c:val>
          <c:extLst>
            <c:ext xmlns:c16="http://schemas.microsoft.com/office/drawing/2014/chart" uri="{C3380CC4-5D6E-409C-BE32-E72D297353CC}">
              <c16:uniqueId val="{00000001-FD32-4DC6-BE51-B0B5B0DB90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5384</c:v>
                </c:pt>
                <c:pt idx="5">
                  <c:v>6096</c:v>
                </c:pt>
                <c:pt idx="8">
                  <c:v>6942</c:v>
                </c:pt>
                <c:pt idx="11">
                  <c:v>7502</c:v>
                </c:pt>
                <c:pt idx="14">
                  <c:v>8213</c:v>
                </c:pt>
              </c:numCache>
            </c:numRef>
          </c:val>
          <c:extLst>
            <c:ext xmlns:c16="http://schemas.microsoft.com/office/drawing/2014/chart" uri="{C3380CC4-5D6E-409C-BE32-E72D297353CC}">
              <c16:uniqueId val="{00000002-FD32-4DC6-BE51-B0B5B0DB90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32-4DC6-BE51-B0B5B0DB90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32-4DC6-BE51-B0B5B0DB90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32-4DC6-BE51-B0B5B0DB90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2021</c:v>
                </c:pt>
                <c:pt idx="3">
                  <c:v>1929</c:v>
                </c:pt>
                <c:pt idx="6">
                  <c:v>1688</c:v>
                </c:pt>
                <c:pt idx="9">
                  <c:v>1555</c:v>
                </c:pt>
                <c:pt idx="12">
                  <c:v>1459</c:v>
                </c:pt>
              </c:numCache>
            </c:numRef>
          </c:val>
          <c:extLst>
            <c:ext xmlns:c16="http://schemas.microsoft.com/office/drawing/2014/chart" uri="{C3380CC4-5D6E-409C-BE32-E72D297353CC}">
              <c16:uniqueId val="{00000006-FD32-4DC6-BE51-B0B5B0DB90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597</c:v>
                </c:pt>
                <c:pt idx="3">
                  <c:v>519</c:v>
                </c:pt>
                <c:pt idx="6">
                  <c:v>468</c:v>
                </c:pt>
                <c:pt idx="9">
                  <c:v>479</c:v>
                </c:pt>
                <c:pt idx="12">
                  <c:v>452</c:v>
                </c:pt>
              </c:numCache>
            </c:numRef>
          </c:val>
          <c:extLst>
            <c:ext xmlns:c16="http://schemas.microsoft.com/office/drawing/2014/chart" uri="{C3380CC4-5D6E-409C-BE32-E72D297353CC}">
              <c16:uniqueId val="{00000007-FD32-4DC6-BE51-B0B5B0DB90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3589</c:v>
                </c:pt>
                <c:pt idx="3">
                  <c:v>3945</c:v>
                </c:pt>
                <c:pt idx="6">
                  <c:v>4626</c:v>
                </c:pt>
                <c:pt idx="9">
                  <c:v>4403</c:v>
                </c:pt>
                <c:pt idx="12">
                  <c:v>4317</c:v>
                </c:pt>
              </c:numCache>
            </c:numRef>
          </c:val>
          <c:extLst>
            <c:ext xmlns:c16="http://schemas.microsoft.com/office/drawing/2014/chart" uri="{C3380CC4-5D6E-409C-BE32-E72D297353CC}">
              <c16:uniqueId val="{00000008-FD32-4DC6-BE51-B0B5B0DB90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9-FD32-4DC6-BE51-B0B5B0DB90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15848</c:v>
                </c:pt>
                <c:pt idx="3">
                  <c:v>15050</c:v>
                </c:pt>
                <c:pt idx="6">
                  <c:v>14750</c:v>
                </c:pt>
                <c:pt idx="9">
                  <c:v>14187</c:v>
                </c:pt>
                <c:pt idx="12">
                  <c:v>13289</c:v>
                </c:pt>
              </c:numCache>
            </c:numRef>
          </c:val>
          <c:extLst>
            <c:ext xmlns:c16="http://schemas.microsoft.com/office/drawing/2014/chart" uri="{C3380CC4-5D6E-409C-BE32-E72D297353CC}">
              <c16:uniqueId val="{0000000A-FD32-4DC6-BE51-B0B5B0DB905F}"/>
            </c:ext>
          </c:extLst>
        </c:ser>
        <c:dLbls>
          <c:showLegendKey val="0"/>
          <c:showVal val="0"/>
          <c:showCatName val="0"/>
          <c:showSerName val="0"/>
          <c:showPercent val="0"/>
          <c:showBubbleSize val="0"/>
        </c:dLbls>
        <c:gapWidth val="100"/>
        <c:overlap val="100"/>
        <c:axId val="125565568"/>
        <c:axId val="125899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2841</c:v>
                </c:pt>
                <c:pt idx="2">
                  <c:v>#N/A</c:v>
                </c:pt>
                <c:pt idx="3">
                  <c:v>#N/A</c:v>
                </c:pt>
                <c:pt idx="4">
                  <c:v>1985</c:v>
                </c:pt>
                <c:pt idx="5">
                  <c:v>#N/A</c:v>
                </c:pt>
                <c:pt idx="6">
                  <c:v>#N/A</c:v>
                </c:pt>
                <c:pt idx="7">
                  <c:v>570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D32-4DC6-BE51-B0B5B0DB905F}"/>
            </c:ext>
          </c:extLst>
        </c:ser>
        <c:dLbls>
          <c:showLegendKey val="0"/>
          <c:showVal val="0"/>
          <c:showCatName val="0"/>
          <c:showSerName val="0"/>
          <c:showPercent val="0"/>
          <c:showBubbleSize val="0"/>
        </c:dLbls>
        <c:marker val="1"/>
        <c:smooth val="0"/>
        <c:axId val="125565568"/>
        <c:axId val="125899520"/>
      </c:lineChart>
      <c:catAx>
        <c:axId val="12556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899520"/>
        <c:crosses val="autoZero"/>
        <c:auto val="1"/>
        <c:lblAlgn val="ctr"/>
        <c:lblOffset val="100"/>
        <c:tickLblSkip val="1"/>
        <c:tickMarkSkip val="1"/>
        <c:noMultiLvlLbl val="0"/>
      </c:catAx>
      <c:valAx>
        <c:axId val="125899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56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{482CB6B3-957C-41DF-AF45-805BDB37251A}</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4EAC-4157-BC8F-792D6E0900BE}"/>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{5473211B-A1F9-46CE-9875-A14AECD10B45}</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4EAC-4157-BC8F-792D6E0900BE}"/>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{6354BC1F-0884-4261-9BE2-ACCBE6D5E5E7}</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4EAC-4157-BC8F-792D6E0900BE}"/>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{757ECC44-AF0B-4E1B-B039-8A8F1BD731CD}</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4EAC-4157-BC8F-792D6E0900BE}"/>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{7E70665A-E3A3-4F4D-B636-22A3E6F73FD1}</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4EAC-4157-BC8F-792D6E0900BE}"/>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4EAC-4157-BC8F-792D6E0900BE}"/>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{04992781-0020-4853-B0FE-F9553F07FAB6}</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4EAC-4157-BC8F-792D6E0900BE}"/>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{93D944F8-6574-4FEA-B156-7C367BD68D18}</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4EAC-4157-BC8F-792D6E0900BE}"/>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{070DBD8E-80F0-420B-9255-31D567DA202C}</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4EAC-4157-BC8F-792D6E0900BE}"/>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{0B38E279-A5DF-4891-B6B4-2E9D1C83BF6A}</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4EAC-4157-BC8F-792D6E0900BE}"/>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{62DFBA34-ADD4-4C3F-A0AD-8CD44821467E}</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4EAC-4157-BC8F-792D6E0900BE}"/>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4EAC-4157-BC8F-792D6E0900BE}"/>
            </c:ext>
          </c:extLst>
        </c:ser>
        <c:dLbls>
          <c:showLegendKey val="0"/>
          <c:showVal val="0"/>
          <c:showCatName val="0"/>
          <c:showSerName val="0"/>
          <c:showPercent val="0"/>
          <c:showBubbleSize val="0"/>
        </c:dLbls>
        <c:axId val="125684736"/>
        <c:axId val="125764736"/>
      </c:scatterChart>
      <c:valAx>
        <c:axId val="1256847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764736"/>
        <c:crosses val="autoZero"/>
        <c:crossBetween val="midCat"/>
      </c:valAx>
      <c:valAx>
        <c:axId val="1257647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684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{4A3FD712-1D54-421F-9365-6486DCCEADB2}</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A306-4960-B41B-064DB6A35CE1}"/>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{2901A01F-E3BE-438B-B1A7-91659645E85A}</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A306-4960-B41B-064DB6A35CE1}"/>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{AB14C1DD-58A1-4F58-9653-269D8E8880FD}</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A306-4960-B41B-064DB6A35CE1}"/>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{EC407BF5-C444-4F16-B123-DF5169183C6C}</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A306-4960-B41B-064DB6A35CE1}"/>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{332AEFFE-8F1B-47F6-AA28-B2DF091F1ADA}</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A306-4960-B41B-064DB6A35CE1}"/>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15.7</c:v>
                </c:pt>
                <c:pt idx="1">
                  <c:v>14.5</c:v>
                </c:pt>
                <c:pt idx="2">
                  <c:v>13.3</c:v>
                </c:pt>
                <c:pt idx="3">
                  <c:v>12.1</c:v>
                </c:pt>
                <c:pt idx="4">
                  <c:v>10.6</c:v>
                </c:pt>
              </c:numCache>
            </c:numRef>
          </c:xVal>
          <c:yVal>
            <c:numRef>
              <c:f>公会計指標分析・財政指標組合せ分析表!$K$73:$O$73</c:f>
              <c:numCache>
                <c:formatCode>#,##0.0;"▲ "#,##0.0</c:formatCode>
                <c:ptCount val="5"/>
                <c:pt idx="0">
                  <c:v>45</c:v>
                </c:pt>
                <c:pt idx="1">
                  <c:v>32.200000000000003</c:v>
                </c:pt>
                <c:pt idx="2">
                  <c:v>9.1</c:v>
                </c:pt>
              </c:numCache>
            </c:numRef>
          </c:yVal>
          <c:smooth val="0"/>
          <c:extLst>
            <c:ext xmlns:c16="http://schemas.microsoft.com/office/drawing/2014/chart" uri="{C3380CC4-5D6E-409C-BE32-E72D297353CC}">
              <c16:uniqueId val="{00000005-A306-4960-B41B-064DB6A35CE1}"/>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{067A363C-E2D1-42AB-B627-F8279BF39AD8}</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A306-4960-B41B-064DB6A35CE1}"/>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{F6621991-534F-401D-BFFB-3DAE91E72F76}</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A306-4960-B41B-064DB6A35CE1}"/>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{F3A5B51B-513A-4193-81A1-D9D9C17656B4}</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A306-4960-B41B-064DB6A35CE1}"/>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{D0FC3A9A-B242-4958-B0FA-DCA88439CEED}</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A306-4960-B41B-064DB6A35CE1}"/>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{92275F40-27C9-4A92-B339-9E51E4F191E3}</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A306-4960-B41B-064DB6A35CE1}"/>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14.5</c:v>
                </c:pt>
                <c:pt idx="1">
                  <c:v>13.3</c:v>
                </c:pt>
                <c:pt idx="2">
                  <c:v>12.4</c:v>
                </c:pt>
                <c:pt idx="3">
                  <c:v>11.2</c:v>
                </c:pt>
                <c:pt idx="4">
                  <c:v>10.1</c:v>
                </c:pt>
              </c:numCache>
            </c:numRef>
          </c:xVal>
          <c:yVal>
            <c:numRef>
              <c:f>公会計指標分析・財政指標組合せ分析表!$K$77:$O$77</c:f>
              <c:numCache>
                <c:formatCode>#,##0.0;"▲ "#,##0.0</c:formatCode>
                <c:ptCount val="5"/>
                <c:pt idx="0">
                  <c:v>86</c:v>
                </c:pt>
                <c:pt idx="1">
                  <c:v>72</c:v>
                </c:pt>
                <c:pt idx="2">
                  <c:v>58.8</c:v>
                </c:pt>
                <c:pt idx="3">
                  <c:v>49.7</c:v>
                </c:pt>
                <c:pt idx="4">
                  <c:v>37.200000000000003</c:v>
                </c:pt>
              </c:numCache>
            </c:numRef>
          </c:yVal>
          <c:smooth val="0"/>
          <c:extLst>
            <c:ext xmlns:c16="http://schemas.microsoft.com/office/drawing/2014/chart" uri="{C3380CC4-5D6E-409C-BE32-E72D297353CC}">
              <c16:uniqueId val="{0000000B-A306-4960-B41B-064DB6A35CE1}"/>
            </c:ext>
          </c:extLst>
        </c:ser>
        <c:dLbls>
          <c:showLegendKey val="0"/>
          <c:showVal val="0"/>
          <c:showCatName val="0"/>
          <c:showSerName val="0"/>
          <c:showPercent val="0"/>
          <c:showBubbleSize val="0"/>
        </c:dLbls>
        <c:axId val="125815040"/>
        <c:axId val="126296448"/>
      </c:scatterChart>
      <c:valAx>
        <c:axId val="125815040"/>
        <c:scaling>
          <c:orientation val="minMax"/>
          <c:max val="16.200000000000003"/>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296448"/>
        <c:crosses val="autoZero"/>
        <c:crossBetween val="midCat"/>
      </c:valAx>
      <c:valAx>
        <c:axId val="126296448"/>
        <c:scaling>
          <c:orientation val="minMax"/>
          <c:max val="9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8150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青森県南部町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19,343
19,291
153.12
11,192,521
10,825,143
303,036
7,580,450
13,248,339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長引く景気の低迷による法人町民税等の伸び悩みにより、類似団体を下回っている。　　　　　　　　　　　　　　　　　　　　　　　　　　　　　　　　　　　　　　　　　　　　　　　　　　　　　　　　　今後も大きな自主財源の伸びは期待できないため、税の徴収強化（対前年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％増）、町有財産の売却等による自主財源の確保に努め、職員の定員管理による人件費の削減（対前年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％減）などを実施し、財政の健全化を図る。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154517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013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44</xdr:row>
      <xdr:rowOff>4233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5078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繰上償還による公債費の削減及び、退職者の一部不補充による新規採用者の抑制などにより類似団体平均を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％下回っているが、障害者福祉給付費に係る扶助費が年々増加している。　　　　　　　　　　　　　　　　　　　　　　　　　　　　　　　　　　　　　　　　　　　　　　　　　　　　　　　　　　　　　　　　　　　　　　　　　　　　　　　　　　　　　　　　　　　　　　　　　　　　　　　　　　　　　　今後も新規地方債の抑制を行い、町税の徴収強化対策による財源確保に努め、現在の水準を維持する。</a:t>
          </a: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66</xdr:row>
      <xdr:rowOff>146896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3544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154094</xdr:rowOff>
    </xdr:from>
    <xdr:to>
      <xdr:col>7</xdr:col>
      <xdr:colOff>152400</xdr:colOff>
      <xdr:row>62</xdr:row>
      <xdr:rowOff>28363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441094"/>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111337</xdr:rowOff>
    </xdr:from>
    <xdr:to>
      <xdr:col>6</xdr:col>
      <xdr:colOff>0</xdr:colOff>
      <xdr:row>62</xdr:row>
      <xdr:rowOff>28363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697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111337</xdr:rowOff>
    </xdr:from>
    <xdr:to>
      <xdr:col>4</xdr:col>
      <xdr:colOff>482600</xdr:colOff>
      <xdr:row>62</xdr:row>
      <xdr:rowOff>84667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6978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84667</xdr:rowOff>
    </xdr:from>
    <xdr:to>
      <xdr:col>3</xdr:col>
      <xdr:colOff>279400</xdr:colOff>
      <xdr:row>62</xdr:row>
      <xdr:rowOff>108796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145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1397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85531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103294</xdr:rowOff>
    </xdr:from>
    <xdr:to>
      <xdr:col>7</xdr:col>
      <xdr:colOff>203200</xdr:colOff>
      <xdr:row>61</xdr:row>
      <xdr:rowOff>33444</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902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119821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149013</xdr:rowOff>
    </xdr:from>
    <xdr:to>
      <xdr:col>6</xdr:col>
      <xdr:colOff>50800</xdr:colOff>
      <xdr:row>62</xdr:row>
      <xdr:rowOff>79163</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064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89340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60537</xdr:rowOff>
    </xdr:from>
    <xdr:to>
      <xdr:col>4</xdr:col>
      <xdr:colOff>533400</xdr:colOff>
      <xdr:row>61</xdr:row>
      <xdr:rowOff>162137</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3175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864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33867</xdr:rowOff>
    </xdr:from>
    <xdr:to>
      <xdr:col>3</xdr:col>
      <xdr:colOff>330200</xdr:colOff>
      <xdr:row>62</xdr:row>
      <xdr:rowOff>135467</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145644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57996</xdr:rowOff>
    </xdr:from>
    <xdr:to>
      <xdr:col>2</xdr:col>
      <xdr:colOff>127000</xdr:colOff>
      <xdr:row>62</xdr:row>
      <xdr:rowOff>159596</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169773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[147,566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町村合併による職員数の増により人件費が類似団体平均を大きく上回っていたが、集中改革プランに基づいた定員管理に努めた結果、現在は下がっている。また、物件費は合併当初から実施している事務事業の整理合理化により類似団体及び全国平均を下回っているため今後も計画に基づいた職員数の削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55527</xdr:rowOff>
    </xdr:from>
    <xdr:to>
      <xdr:col>7</xdr:col>
      <xdr:colOff>152400</xdr:colOff>
      <xdr:row>89</xdr:row>
      <xdr:rowOff>100157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2977"/>
          <a:ext cx="0" cy="141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72234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293,768</a:t>
          </a:r>
          <a:endParaRPr kumimoji="1" lang="ja-JP" altLang="en-US" sz="1000" b="1">
            <a:latin typeface="ＭＳ Ｐゴシック"/>
          </a:endParaRPr>
        </a:p>
      </xdr:txBody>
    </xdr:sp>
    <xdr:clientData/>
  </xdr:oneCellAnchor>
  <xdr:twoCellAnchor>
    <xdr:from>
      <xdr:col>7</xdr:col>
      <xdr:colOff>63500</xdr:colOff>
      <xdr:row>89</xdr:row>
      <xdr:rowOff>100157</xdr:rowOff>
    </xdr:from>
    <xdr:to>
      <xdr:col>7</xdr:col>
      <xdr:colOff>241300</xdr:colOff>
      <xdr:row>89</xdr:row>
      <xdr:rowOff>100157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141904</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117,693</a:t>
          </a:r>
          <a:endParaRPr kumimoji="1" lang="ja-JP" altLang="en-US" sz="1000" b="1">
            <a:latin typeface="ＭＳ Ｐゴシック"/>
          </a:endParaRPr>
        </a:p>
      </xdr:txBody>
    </xdr:sp>
    <xdr:clientData/>
  </xdr:oneCellAnchor>
  <xdr:twoCellAnchor>
    <xdr:from>
      <xdr:col>7</xdr:col>
      <xdr:colOff>63500</xdr:colOff>
      <xdr:row>81</xdr:row>
      <xdr:rowOff>55527</xdr:rowOff>
    </xdr:from>
    <xdr:to>
      <xdr:col>7</xdr:col>
      <xdr:colOff>241300</xdr:colOff>
      <xdr:row>81</xdr:row>
      <xdr:rowOff>55527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2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42773</xdr:rowOff>
    </xdr:from>
    <xdr:to>
      <xdr:col>7</xdr:col>
      <xdr:colOff>152400</xdr:colOff>
      <xdr:row>82</xdr:row>
      <xdr:rowOff>124355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01673"/>
          <a:ext cx="8382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154565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8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11038</xdr:rowOff>
    </xdr:from>
    <xdr:to>
      <xdr:col>7</xdr:col>
      <xdr:colOff>203200</xdr:colOff>
      <xdr:row>84</xdr:row>
      <xdr:rowOff>112638</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9022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42773</xdr:rowOff>
    </xdr:from>
    <xdr:to>
      <xdr:col>6</xdr:col>
      <xdr:colOff>0</xdr:colOff>
      <xdr:row>82</xdr:row>
      <xdr:rowOff>88426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101673"/>
          <a:ext cx="889000" cy="4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115230</xdr:rowOff>
    </xdr:from>
    <xdr:to>
      <xdr:col>6</xdr:col>
      <xdr:colOff>50800</xdr:colOff>
      <xdr:row>84</xdr:row>
      <xdr:rowOff>45380</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064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30157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4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49561</xdr:rowOff>
    </xdr:from>
    <xdr:to>
      <xdr:col>4</xdr:col>
      <xdr:colOff>482600</xdr:colOff>
      <xdr:row>82</xdr:row>
      <xdr:rowOff>88426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08461"/>
          <a:ext cx="889000" cy="3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64822</xdr:rowOff>
    </xdr:from>
    <xdr:to>
      <xdr:col>4</xdr:col>
      <xdr:colOff>533400</xdr:colOff>
      <xdr:row>83</xdr:row>
      <xdr:rowOff>166422</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3175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151199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49561</xdr:rowOff>
    </xdr:from>
    <xdr:to>
      <xdr:col>3</xdr:col>
      <xdr:colOff>279400</xdr:colOff>
      <xdr:row>82</xdr:row>
      <xdr:rowOff>110096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108461"/>
          <a:ext cx="889000" cy="6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57632</xdr:rowOff>
    </xdr:from>
    <xdr:to>
      <xdr:col>3</xdr:col>
      <xdr:colOff>330200</xdr:colOff>
      <xdr:row>83</xdr:row>
      <xdr:rowOff>159232</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2286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144009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147782</xdr:rowOff>
    </xdr:from>
    <xdr:to>
      <xdr:col>2</xdr:col>
      <xdr:colOff>127000</xdr:colOff>
      <xdr:row>84</xdr:row>
      <xdr:rowOff>77932</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1397000" y="143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62709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6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73555</xdr:rowOff>
    </xdr:from>
    <xdr:to>
      <xdr:col>7</xdr:col>
      <xdr:colOff>203200</xdr:colOff>
      <xdr:row>83</xdr:row>
      <xdr:rowOff>3705</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902200" y="1413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90082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7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147,566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163423</xdr:rowOff>
    </xdr:from>
    <xdr:to>
      <xdr:col>6</xdr:col>
      <xdr:colOff>50800</xdr:colOff>
      <xdr:row>82</xdr:row>
      <xdr:rowOff>93573</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064000" y="1405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103750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19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137,423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37626</xdr:rowOff>
    </xdr:from>
    <xdr:to>
      <xdr:col>4</xdr:col>
      <xdr:colOff>533400</xdr:colOff>
      <xdr:row>82</xdr:row>
      <xdr:rowOff>139226</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3175000" y="140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149403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6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143,099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170211</xdr:rowOff>
    </xdr:from>
    <xdr:to>
      <xdr:col>3</xdr:col>
      <xdr:colOff>330200</xdr:colOff>
      <xdr:row>82</xdr:row>
      <xdr:rowOff>100361</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2286000" y="140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110538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2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138,267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59296</xdr:rowOff>
    </xdr:from>
    <xdr:to>
      <xdr:col>2</xdr:col>
      <xdr:colOff>127000</xdr:colOff>
      <xdr:row>82</xdr:row>
      <xdr:rowOff>160896</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1397000" y="1411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171073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8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旧来からの給与体系により類似団体平均を</a:t>
          </a:r>
          <a:r>
            <a:rPr kumimoji="0" lang="en-US" altLang="ja-JP" sz="1300" b="0" i="0" u="none" strike="noStrike" kern="0" cap="none" spc="0" normalizeH="0" baseline="0" noProof="0">
              <a:ln>
                <a:noFill/>
              </a:ln>
              <a:solidFill>
                <a:prstClr val="black"/>
              </a:solidFill>
              <a:effectLst/>
              <a:uLnTx/>
              <a:uFillTx/>
              <a:latin typeface="+mn-lt"/>
              <a:ea typeface="+mn-ea"/>
              <a:cs typeface="+mn-cs"/>
            </a:rPr>
            <a:t>3.3</a:t>
          </a:r>
          <a:r>
            <a:rPr kumimoji="0" lang="ja-JP" altLang="en-US" sz="1300" b="0" i="0" u="none" strike="noStrike" kern="0" cap="none" spc="0" normalizeH="0" baseline="0" noProof="0">
              <a:ln>
                <a:noFill/>
              </a:ln>
              <a:solidFill>
                <a:prstClr val="black"/>
              </a:solidFill>
              <a:effectLst/>
              <a:uLnTx/>
              <a:uFillTx/>
              <a:latin typeface="+mn-lt"/>
              <a:ea typeface="+mn-ea"/>
              <a:cs typeface="+mn-cs"/>
            </a:rPr>
            <a:t>下回っている。</a:t>
          </a:r>
          <a:r>
            <a:rPr kumimoji="0" lang="en-US" altLang="ja-JP" sz="1300" b="0" i="0" u="none" strike="noStrike" kern="0" cap="none" spc="0" normalizeH="0" baseline="0" noProof="0">
              <a:ln>
                <a:noFill/>
              </a:ln>
              <a:solidFill>
                <a:prstClr val="black"/>
              </a:solidFill>
              <a:effectLst/>
              <a:uLnTx/>
              <a:uFillTx/>
              <a:latin typeface="+mn-lt"/>
              <a:ea typeface="+mn-ea"/>
              <a:cs typeface="+mn-cs"/>
            </a:rPr>
            <a:t>H27</a:t>
          </a:r>
          <a:r>
            <a:rPr kumimoji="0" lang="ja-JP" altLang="en-US" sz="1300" b="0" i="0" u="none" strike="noStrike" kern="0" cap="none" spc="0" normalizeH="0" baseline="0" noProof="0">
              <a:ln>
                <a:noFill/>
              </a:ln>
              <a:solidFill>
                <a:prstClr val="black"/>
              </a:solidFill>
              <a:effectLst/>
              <a:uLnTx/>
              <a:uFillTx/>
              <a:latin typeface="+mn-lt"/>
              <a:ea typeface="+mn-ea"/>
              <a:cs typeface="+mn-cs"/>
            </a:rPr>
            <a:t>年度は前年度を</a:t>
          </a:r>
          <a:r>
            <a:rPr kumimoji="0" lang="en-US" altLang="ja-JP" sz="1300" b="0" i="0" u="none" strike="noStrike" kern="0" cap="none" spc="0" normalizeH="0" baseline="0" noProof="0">
              <a:ln>
                <a:noFill/>
              </a:ln>
              <a:solidFill>
                <a:prstClr val="black"/>
              </a:solidFill>
              <a:effectLst/>
              <a:uLnTx/>
              <a:uFillTx/>
              <a:latin typeface="+mn-lt"/>
              <a:ea typeface="+mn-ea"/>
              <a:cs typeface="+mn-cs"/>
            </a:rPr>
            <a:t>0.9</a:t>
          </a:r>
          <a:r>
            <a:rPr kumimoji="0" lang="ja-JP" altLang="en-US" sz="1300" b="0" i="0" u="none" strike="noStrike" kern="0" cap="none" spc="0" normalizeH="0" baseline="0" noProof="0">
              <a:ln>
                <a:noFill/>
              </a:ln>
              <a:solidFill>
                <a:prstClr val="black"/>
              </a:solidFill>
              <a:effectLst/>
              <a:uLnTx/>
              <a:uFillTx/>
              <a:latin typeface="+mn-lt"/>
              <a:ea typeface="+mn-ea"/>
              <a:cs typeface="+mn-cs"/>
            </a:rPr>
            <a:t>上回ったが、これは経験年数階層の変動によるもので、今後も適正な給与体制の維持に努める。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100895</xdr:rowOff>
    </xdr:from>
    <xdr:to>
      <xdr:col>24</xdr:col>
      <xdr:colOff>558800</xdr:colOff>
      <xdr:row>88</xdr:row>
      <xdr:rowOff>13405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88345"/>
          <a:ext cx="0" cy="11126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156932</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07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24</xdr:col>
      <xdr:colOff>469900</xdr:colOff>
      <xdr:row>88</xdr:row>
      <xdr:rowOff>13405</xdr:rowOff>
    </xdr:from>
    <xdr:to>
      <xdr:col>24</xdr:col>
      <xdr:colOff>647700</xdr:colOff>
      <xdr:row>88</xdr:row>
      <xdr:rowOff>13405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24</xdr:col>
      <xdr:colOff>469900</xdr:colOff>
      <xdr:row>81</xdr:row>
      <xdr:rowOff>100895</xdr:rowOff>
    </xdr:from>
    <xdr:to>
      <xdr:col>24</xdr:col>
      <xdr:colOff>647700</xdr:colOff>
      <xdr:row>81</xdr:row>
      <xdr:rowOff>100895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114300</xdr:rowOff>
    </xdr:from>
    <xdr:to>
      <xdr:col>24</xdr:col>
      <xdr:colOff>558800</xdr:colOff>
      <xdr:row>82</xdr:row>
      <xdr:rowOff>63500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0017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84261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114300</xdr:rowOff>
    </xdr:from>
    <xdr:to>
      <xdr:col>23</xdr:col>
      <xdr:colOff>406400</xdr:colOff>
      <xdr:row>82</xdr:row>
      <xdr:rowOff>50095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0017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50095</xdr:rowOff>
    </xdr:from>
    <xdr:to>
      <xdr:col>22</xdr:col>
      <xdr:colOff>203200</xdr:colOff>
      <xdr:row>88</xdr:row>
      <xdr:rowOff>40216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108995"/>
          <a:ext cx="889000" cy="10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13405</xdr:rowOff>
    </xdr:from>
    <xdr:to>
      <xdr:col>21</xdr:col>
      <xdr:colOff>0</xdr:colOff>
      <xdr:row>88</xdr:row>
      <xdr:rowOff>40216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1010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68" name="フローチャート : 判断 267">
          <a:extLst>
            <a:ext uri="{FF2B5EF4-FFF2-40B4-BE49-F238E27FC236}">
              <a16:creationId xmlns:a16="http://schemas.microsoft.com/office/drawing/2014/main" id="{00000000-0008-0000-0300-00000C010000}"/>
            </a:ext>
          </a:extLst>
        </xdr:cNvPr>
        <xdr:cNvSpPr/>
      </xdr:nvSpPr>
      <xdr:spPr>
        <a:xfrm>
          <a:off x="13462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68032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29227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63500</xdr:rowOff>
    </xdr:from>
    <xdr:to>
      <xdr:col>23</xdr:col>
      <xdr:colOff>457200</xdr:colOff>
      <xdr:row>81</xdr:row>
      <xdr:rowOff>165100</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3827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170745</xdr:rowOff>
    </xdr:from>
    <xdr:to>
      <xdr:col>22</xdr:col>
      <xdr:colOff>254000</xdr:colOff>
      <xdr:row>82</xdr:row>
      <xdr:rowOff>100895</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5240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111072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160866</xdr:rowOff>
    </xdr:from>
    <xdr:to>
      <xdr:col>21</xdr:col>
      <xdr:colOff>50800</xdr:colOff>
      <xdr:row>88</xdr:row>
      <xdr:rowOff>91016</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101193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134055</xdr:rowOff>
    </xdr:from>
    <xdr:to>
      <xdr:col>19</xdr:col>
      <xdr:colOff>533400</xdr:colOff>
      <xdr:row>88</xdr:row>
      <xdr:rowOff>64205</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3462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74382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町村合併当初は、類似団体平均を大きく上回っていたが、計画に基づいた定員管理により</a:t>
          </a:r>
          <a:r>
            <a:rPr kumimoji="1" lang="en-US" altLang="ja-JP" sz="1300">
              <a:latin typeface="ＭＳ Ｐゴシック"/>
            </a:rPr>
            <a:t>H27</a:t>
          </a:r>
          <a:r>
            <a:rPr kumimoji="1" lang="ja-JP" altLang="en-US" sz="1300">
              <a:latin typeface="ＭＳ Ｐゴシック"/>
            </a:rPr>
            <a:t>年度は類似団体平均を</a:t>
          </a:r>
          <a:r>
            <a:rPr kumimoji="1" lang="en-US" altLang="ja-JP" sz="1300">
              <a:latin typeface="ＭＳ Ｐゴシック"/>
            </a:rPr>
            <a:t>2.08</a:t>
          </a:r>
          <a:r>
            <a:rPr kumimoji="1" lang="ja-JP" altLang="en-US" sz="1300">
              <a:latin typeface="ＭＳ Ｐゴシック"/>
            </a:rPr>
            <a:t>人下回っている。今後も計画に基づいた適正な職員数の管理に努める。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72037</xdr:rowOff>
    </xdr:from>
    <xdr:to>
      <xdr:col>24</xdr:col>
      <xdr:colOff>558800</xdr:colOff>
      <xdr:row>67</xdr:row>
      <xdr:rowOff>14323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16137"/>
          <a:ext cx="0" cy="1485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157850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24</xdr:col>
      <xdr:colOff>469900</xdr:colOff>
      <xdr:row>67</xdr:row>
      <xdr:rowOff>14323</xdr:rowOff>
    </xdr:from>
    <xdr:to>
      <xdr:col>24</xdr:col>
      <xdr:colOff>647700</xdr:colOff>
      <xdr:row>67</xdr:row>
      <xdr:rowOff>14323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158414</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24</xdr:col>
      <xdr:colOff>469900</xdr:colOff>
      <xdr:row>58</xdr:row>
      <xdr:rowOff>72037</xdr:rowOff>
    </xdr:from>
    <xdr:to>
      <xdr:col>24</xdr:col>
      <xdr:colOff>647700</xdr:colOff>
      <xdr:row>58</xdr:row>
      <xdr:rowOff>72037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56233</xdr:rowOff>
    </xdr:from>
    <xdr:to>
      <xdr:col>24</xdr:col>
      <xdr:colOff>558800</xdr:colOff>
      <xdr:row>60</xdr:row>
      <xdr:rowOff>99130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343233"/>
          <a:ext cx="838200" cy="4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84896</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543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112819</xdr:rowOff>
    </xdr:from>
    <xdr:to>
      <xdr:col>24</xdr:col>
      <xdr:colOff>609600</xdr:colOff>
      <xdr:row>62</xdr:row>
      <xdr:rowOff>42969</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69672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99130</xdr:rowOff>
    </xdr:from>
    <xdr:to>
      <xdr:col>23</xdr:col>
      <xdr:colOff>406400</xdr:colOff>
      <xdr:row>60</xdr:row>
      <xdr:rowOff>112536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386130"/>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106115</xdr:rowOff>
    </xdr:from>
    <xdr:to>
      <xdr:col>23</xdr:col>
      <xdr:colOff>457200</xdr:colOff>
      <xdr:row>62</xdr:row>
      <xdr:rowOff>36265</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6129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21042</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65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112536</xdr:rowOff>
    </xdr:from>
    <xdr:to>
      <xdr:col>22</xdr:col>
      <xdr:colOff>203200</xdr:colOff>
      <xdr:row>60</xdr:row>
      <xdr:rowOff>140688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39953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87348</xdr:rowOff>
    </xdr:from>
    <xdr:to>
      <xdr:col>22</xdr:col>
      <xdr:colOff>254000</xdr:colOff>
      <xdr:row>62</xdr:row>
      <xdr:rowOff>17498</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5240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2275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6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139347</xdr:rowOff>
    </xdr:from>
    <xdr:to>
      <xdr:col>21</xdr:col>
      <xdr:colOff>0</xdr:colOff>
      <xdr:row>60</xdr:row>
      <xdr:rowOff>140688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426347"/>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102094</xdr:rowOff>
    </xdr:from>
    <xdr:to>
      <xdr:col>21</xdr:col>
      <xdr:colOff>50800</xdr:colOff>
      <xdr:row>62</xdr:row>
      <xdr:rowOff>32244</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4351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17021</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64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126224</xdr:rowOff>
    </xdr:from>
    <xdr:to>
      <xdr:col>19</xdr:col>
      <xdr:colOff>533400</xdr:colOff>
      <xdr:row>62</xdr:row>
      <xdr:rowOff>56374</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3462000" y="1058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41151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67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5433</xdr:rowOff>
    </xdr:from>
    <xdr:to>
      <xdr:col>24</xdr:col>
      <xdr:colOff>609600</xdr:colOff>
      <xdr:row>60</xdr:row>
      <xdr:rowOff>107033</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6967200" y="1029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21960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3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48330</xdr:rowOff>
    </xdr:from>
    <xdr:to>
      <xdr:col>23</xdr:col>
      <xdr:colOff>457200</xdr:colOff>
      <xdr:row>60</xdr:row>
      <xdr:rowOff>149930</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6129000" y="103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160107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1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61736</xdr:rowOff>
    </xdr:from>
    <xdr:to>
      <xdr:col>22</xdr:col>
      <xdr:colOff>254000</xdr:colOff>
      <xdr:row>60</xdr:row>
      <xdr:rowOff>163336</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5240000" y="1034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2063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11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89888</xdr:rowOff>
    </xdr:from>
    <xdr:to>
      <xdr:col>21</xdr:col>
      <xdr:colOff>50800</xdr:colOff>
      <xdr:row>61</xdr:row>
      <xdr:rowOff>20038</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4351000" y="1037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30215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14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88547</xdr:rowOff>
    </xdr:from>
    <xdr:to>
      <xdr:col>19</xdr:col>
      <xdr:colOff>533400</xdr:colOff>
      <xdr:row>61</xdr:row>
      <xdr:rowOff>18697</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3462000" y="1037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28874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14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義務教育施設整備事業</a:t>
          </a:r>
          <a:r>
            <a:rPr kumimoji="0" lang="ja-JP" altLang="en-US" sz="1300" b="0" i="0" u="none" strike="noStrike" kern="0" cap="none" spc="0" normalizeH="0" baseline="0" noProof="0">
              <a:ln>
                <a:noFill/>
              </a:ln>
              <a:solidFill>
                <a:prstClr val="black"/>
              </a:solidFill>
              <a:effectLst/>
              <a:uLnTx/>
              <a:uFillTx/>
              <a:latin typeface="+mn-lt"/>
              <a:ea typeface="+mn-ea"/>
              <a:cs typeface="+mn-cs"/>
            </a:rPr>
            <a:t>などに</a:t>
          </a:r>
          <a:r>
            <a:rPr kumimoji="0" lang="ja-JP" altLang="ja-JP" sz="1300" b="0" i="0" u="none" strike="noStrike" kern="0" cap="none" spc="0" normalizeH="0" baseline="0" noProof="0">
              <a:ln>
                <a:noFill/>
              </a:ln>
              <a:solidFill>
                <a:prstClr val="black"/>
              </a:solidFill>
              <a:effectLst/>
              <a:uLnTx/>
              <a:uFillTx/>
              <a:latin typeface="+mn-lt"/>
              <a:ea typeface="+mn-ea"/>
              <a:cs typeface="+mn-cs"/>
            </a:rPr>
            <a:t>発行した起債の償還により類似団体平均を大きく上回っていたが、繰上償還の実施及び新規地方債の抑制により減少に転じており、今後も普通建設事業は計画的に実施し、新規地方債の発行を極力抑制する。</a:t>
          </a:r>
        </a:p>
      </xdr:txBody>
    </xdr:sp>
    <xdr:clientData/>
  </xdr:twoCellAnchor>
  <xdr:oneCellAnchor>
    <xdr:from>
      <xdr:col>18</xdr:col>
      <xdr:colOff>444500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156936</xdr:rowOff>
    </xdr:from>
    <xdr:to>
      <xdr:col>24</xdr:col>
      <xdr:colOff>558800</xdr:colOff>
      <xdr:row>44</xdr:row>
      <xdr:rowOff>153609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125686</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153609</xdr:rowOff>
    </xdr:from>
    <xdr:to>
      <xdr:col>24</xdr:col>
      <xdr:colOff>647700</xdr:colOff>
      <xdr:row>44</xdr:row>
      <xdr:rowOff>153609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71863</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35</xdr:row>
      <xdr:rowOff>156936</xdr:rowOff>
    </xdr:from>
    <xdr:to>
      <xdr:col>24</xdr:col>
      <xdr:colOff>647700</xdr:colOff>
      <xdr:row>35</xdr:row>
      <xdr:rowOff>156936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138491</xdr:rowOff>
    </xdr:from>
    <xdr:to>
      <xdr:col>24</xdr:col>
      <xdr:colOff>558800</xdr:colOff>
      <xdr:row>41</xdr:row>
      <xdr:rowOff>139398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996491"/>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46765</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3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30238</xdr:rowOff>
    </xdr:from>
    <xdr:to>
      <xdr:col>24</xdr:col>
      <xdr:colOff>609600</xdr:colOff>
      <xdr:row>40</xdr:row>
      <xdr:rowOff>131838</xdr:rowOff>
    </xdr:to>
    <xdr:sp macro="" textlink="">
      <xdr:nvSpPr>
        <xdr:cNvPr id="386" name="フローチャート : 判断 385">
          <a:extLst>
            <a:ext uri="{FF2B5EF4-FFF2-40B4-BE49-F238E27FC236}">
              <a16:creationId xmlns:a16="http://schemas.microsoft.com/office/drawing/2014/main" id="{00000000-0008-0000-0300-000082010000}"/>
            </a:ext>
          </a:extLst>
        </xdr:cNvPr>
        <xdr:cNvSpPr/>
      </xdr:nvSpPr>
      <xdr:spPr>
        <a:xfrm>
          <a:off x="169672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139398</xdr:rowOff>
    </xdr:from>
    <xdr:to>
      <xdr:col>23</xdr:col>
      <xdr:colOff>406400</xdr:colOff>
      <xdr:row>42</xdr:row>
      <xdr:rowOff>105833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168848"/>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105833</xdr:rowOff>
    </xdr:from>
    <xdr:to>
      <xdr:col>22</xdr:col>
      <xdr:colOff>203200</xdr:colOff>
      <xdr:row>43</xdr:row>
      <xdr:rowOff>72269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30673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123069</xdr:rowOff>
    </xdr:from>
    <xdr:to>
      <xdr:col>22</xdr:col>
      <xdr:colOff>254000</xdr:colOff>
      <xdr:row>42</xdr:row>
      <xdr:rowOff>53219</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5240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63396</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72269</xdr:rowOff>
    </xdr:from>
    <xdr:to>
      <xdr:col>21</xdr:col>
      <xdr:colOff>0</xdr:colOff>
      <xdr:row>44</xdr:row>
      <xdr:rowOff>38705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44461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4" name="フローチャート : 判断 393">
          <a:extLst>
            <a:ext uri="{FF2B5EF4-FFF2-40B4-BE49-F238E27FC236}">
              <a16:creationId xmlns:a16="http://schemas.microsoft.com/office/drawing/2014/main" id="{00000000-0008-0000-0300-00008A010000}"/>
            </a:ext>
          </a:extLst>
        </xdr:cNvPr>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6" name="フローチャート : 判断 395">
          <a:extLst>
            <a:ext uri="{FF2B5EF4-FFF2-40B4-BE49-F238E27FC236}">
              <a16:creationId xmlns:a16="http://schemas.microsoft.com/office/drawing/2014/main" id="{00000000-0008-0000-0300-00008C010000}"/>
            </a:ext>
          </a:extLst>
        </xdr:cNvPr>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87691</xdr:rowOff>
    </xdr:from>
    <xdr:to>
      <xdr:col>24</xdr:col>
      <xdr:colOff>609600</xdr:colOff>
      <xdr:row>41</xdr:row>
      <xdr:rowOff>17841</xdr:rowOff>
    </xdr:to>
    <xdr:sp macro="" textlink="">
      <xdr:nvSpPr>
        <xdr:cNvPr id="403" name="円/楕円 402">
          <a:extLst>
            <a:ext uri="{FF2B5EF4-FFF2-40B4-BE49-F238E27FC236}">
              <a16:creationId xmlns:a16="http://schemas.microsoft.com/office/drawing/2014/main" id="{00000000-0008-0000-0300-000093010000}"/>
            </a:ext>
          </a:extLst>
        </xdr:cNvPr>
        <xdr:cNvSpPr/>
      </xdr:nvSpPr>
      <xdr:spPr>
        <a:xfrm>
          <a:off x="169672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59768</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91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88598</xdr:rowOff>
    </xdr:from>
    <xdr:to>
      <xdr:col>23</xdr:col>
      <xdr:colOff>457200</xdr:colOff>
      <xdr:row>42</xdr:row>
      <xdr:rowOff>18748</xdr:rowOff>
    </xdr:to>
    <xdr:sp macro="" textlink="">
      <xdr:nvSpPr>
        <xdr:cNvPr id="405" name="円/楕円 404">
          <a:extLst>
            <a:ext uri="{FF2B5EF4-FFF2-40B4-BE49-F238E27FC236}">
              <a16:creationId xmlns:a16="http://schemas.microsoft.com/office/drawing/2014/main" id="{00000000-0008-0000-0300-000095010000}"/>
            </a:ext>
          </a:extLst>
        </xdr:cNvPr>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3525</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55033</xdr:rowOff>
    </xdr:from>
    <xdr:to>
      <xdr:col>22</xdr:col>
      <xdr:colOff>254000</xdr:colOff>
      <xdr:row>42</xdr:row>
      <xdr:rowOff>156633</xdr:rowOff>
    </xdr:to>
    <xdr:sp macro="" textlink="">
      <xdr:nvSpPr>
        <xdr:cNvPr id="407" name="円/楕円 406">
          <a:extLst>
            <a:ext uri="{FF2B5EF4-FFF2-40B4-BE49-F238E27FC236}">
              <a16:creationId xmlns:a16="http://schemas.microsoft.com/office/drawing/2014/main" id="{00000000-0008-0000-0300-000097010000}"/>
            </a:ext>
          </a:extLst>
        </xdr:cNvPr>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141410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21469</xdr:rowOff>
    </xdr:from>
    <xdr:to>
      <xdr:col>21</xdr:col>
      <xdr:colOff>50800</xdr:colOff>
      <xdr:row>43</xdr:row>
      <xdr:rowOff>123069</xdr:rowOff>
    </xdr:to>
    <xdr:sp macro="" textlink="">
      <xdr:nvSpPr>
        <xdr:cNvPr id="409" name="円/楕円 408">
          <a:extLst>
            <a:ext uri="{FF2B5EF4-FFF2-40B4-BE49-F238E27FC236}">
              <a16:creationId xmlns:a16="http://schemas.microsoft.com/office/drawing/2014/main" id="{00000000-0008-0000-0300-000099010000}"/>
            </a:ext>
          </a:extLst>
        </xdr:cNvPr>
        <xdr:cNvSpPr/>
      </xdr:nvSpPr>
      <xdr:spPr>
        <a:xfrm>
          <a:off x="14351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107846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159355</xdr:rowOff>
    </xdr:from>
    <xdr:to>
      <xdr:col>19</xdr:col>
      <xdr:colOff>533400</xdr:colOff>
      <xdr:row>44</xdr:row>
      <xdr:rowOff>89505</xdr:rowOff>
    </xdr:to>
    <xdr:sp macro="" textlink="">
      <xdr:nvSpPr>
        <xdr:cNvPr id="411" name="円/楕円 410">
          <a:extLst>
            <a:ext uri="{FF2B5EF4-FFF2-40B4-BE49-F238E27FC236}">
              <a16:creationId xmlns:a16="http://schemas.microsoft.com/office/drawing/2014/main" id="{00000000-0008-0000-0300-00009B010000}"/>
            </a:ext>
          </a:extLst>
        </xdr:cNvPr>
        <xdr:cNvSpPr/>
      </xdr:nvSpPr>
      <xdr:spPr>
        <a:xfrm>
          <a:off x="13462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74282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退職者一部不補充による新規採用職員を抑制していることから退職手当負担見込額が減少し、また新規地方債発行の抑制により地方債現在高も減少してきて</a:t>
          </a:r>
          <a:r>
            <a:rPr kumimoji="0" lang="ja-JP" altLang="en-US" sz="1300" b="0" i="0" u="none" strike="noStrike" kern="0" cap="none" spc="0" normalizeH="0" baseline="0" noProof="0">
              <a:ln>
                <a:noFill/>
              </a:ln>
              <a:solidFill>
                <a:prstClr val="black"/>
              </a:solidFill>
              <a:effectLst/>
              <a:uLnTx/>
              <a:uFillTx/>
              <a:latin typeface="+mn-lt"/>
              <a:ea typeface="+mn-ea"/>
              <a:cs typeface="+mn-cs"/>
            </a:rPr>
            <a:t>いる。充当可能基金も公共施設整備</a:t>
          </a:r>
          <a:r>
            <a:rPr kumimoji="0" lang="ja-JP" altLang="ja-JP" sz="1300" b="0" i="0" u="none" strike="noStrike" kern="0" cap="none" spc="0" normalizeH="0" baseline="0" noProof="0">
              <a:ln>
                <a:noFill/>
              </a:ln>
              <a:solidFill>
                <a:prstClr val="black"/>
              </a:solidFill>
              <a:effectLst/>
              <a:uLnTx/>
              <a:uFillTx/>
              <a:latin typeface="+mn-lt"/>
              <a:ea typeface="+mn-ea"/>
              <a:cs typeface="+mn-cs"/>
            </a:rPr>
            <a:t>基金等</a:t>
          </a:r>
          <a:r>
            <a:rPr kumimoji="0" lang="ja-JP" altLang="en-US" sz="1300" b="0" i="0" u="none" strike="noStrike" kern="0" cap="none" spc="0" normalizeH="0" baseline="0" noProof="0">
              <a:ln>
                <a:noFill/>
              </a:ln>
              <a:solidFill>
                <a:prstClr val="black"/>
              </a:solidFill>
              <a:effectLst/>
              <a:uLnTx/>
              <a:uFillTx/>
              <a:latin typeface="+mn-lt"/>
              <a:ea typeface="+mn-ea"/>
              <a:cs typeface="+mn-cs"/>
            </a:rPr>
            <a:t>へ</a:t>
          </a:r>
          <a:r>
            <a:rPr kumimoji="0" lang="ja-JP" altLang="ja-JP" sz="1300" b="0" i="0" u="none" strike="noStrike" kern="0" cap="none" spc="0" normalizeH="0" baseline="0" noProof="0">
              <a:ln>
                <a:noFill/>
              </a:ln>
              <a:solidFill>
                <a:prstClr val="black"/>
              </a:solidFill>
              <a:effectLst/>
              <a:uLnTx/>
              <a:uFillTx/>
              <a:latin typeface="+mn-lt"/>
              <a:ea typeface="+mn-ea"/>
              <a:cs typeface="+mn-cs"/>
            </a:rPr>
            <a:t>の</a:t>
          </a:r>
          <a:r>
            <a:rPr kumimoji="0" lang="ja-JP" altLang="en-US" sz="1300" b="0" i="0" u="none" strike="noStrike" kern="0" cap="none" spc="0" normalizeH="0" baseline="0" noProof="0">
              <a:ln>
                <a:noFill/>
              </a:ln>
              <a:solidFill>
                <a:prstClr val="black"/>
              </a:solidFill>
              <a:effectLst/>
              <a:uLnTx/>
              <a:uFillTx/>
              <a:latin typeface="+mn-lt"/>
              <a:ea typeface="+mn-ea"/>
              <a:cs typeface="+mn-cs"/>
            </a:rPr>
            <a:t>積極的な</a:t>
          </a:r>
          <a:r>
            <a:rPr kumimoji="0" lang="ja-JP" altLang="ja-JP" sz="1300" b="0" i="0" u="none" strike="noStrike" kern="0" cap="none" spc="0" normalizeH="0" baseline="0" noProof="0">
              <a:ln>
                <a:noFill/>
              </a:ln>
              <a:solidFill>
                <a:prstClr val="black"/>
              </a:solidFill>
              <a:effectLst/>
              <a:uLnTx/>
              <a:uFillTx/>
              <a:latin typeface="+mn-lt"/>
              <a:ea typeface="+mn-ea"/>
              <a:cs typeface="+mn-cs"/>
            </a:rPr>
            <a:t>積立に</a:t>
          </a:r>
          <a:r>
            <a:rPr kumimoji="0" lang="ja-JP" altLang="en-US" sz="1300" b="0" i="0" u="none" strike="noStrike" kern="0" cap="none" spc="0" normalizeH="0" baseline="0" noProof="0">
              <a:ln>
                <a:noFill/>
              </a:ln>
              <a:solidFill>
                <a:prstClr val="black"/>
              </a:solidFill>
              <a:effectLst/>
              <a:uLnTx/>
              <a:uFillTx/>
              <a:latin typeface="+mn-lt"/>
              <a:ea typeface="+mn-ea"/>
              <a:cs typeface="+mn-cs"/>
            </a:rPr>
            <a:t>より前年比</a:t>
          </a:r>
          <a:r>
            <a:rPr kumimoji="0" lang="en-US" altLang="ja-JP" sz="1300" b="0" i="0" u="none" strike="noStrike" kern="0" cap="none" spc="0" normalizeH="0" baseline="0" noProof="0">
              <a:ln>
                <a:noFill/>
              </a:ln>
              <a:solidFill>
                <a:prstClr val="black"/>
              </a:solidFill>
              <a:effectLst/>
              <a:uLnTx/>
              <a:uFillTx/>
              <a:latin typeface="+mn-lt"/>
              <a:ea typeface="+mn-ea"/>
              <a:cs typeface="+mn-cs"/>
            </a:rPr>
            <a:t>9.91</a:t>
          </a:r>
          <a:r>
            <a:rPr kumimoji="0" lang="ja-JP" altLang="en-US" sz="1300" b="0" i="0" u="none" strike="noStrike" kern="0" cap="none" spc="0" normalizeH="0" baseline="0" noProof="0">
              <a:ln>
                <a:noFill/>
              </a:ln>
              <a:solidFill>
                <a:prstClr val="black"/>
              </a:solidFill>
              <a:effectLst/>
              <a:uLnTx/>
              <a:uFillTx/>
              <a:latin typeface="+mn-lt"/>
              <a:ea typeface="+mn-ea"/>
              <a:cs typeface="+mn-cs"/>
            </a:rPr>
            <a:t>％と増額している。</a:t>
          </a:r>
          <a:r>
            <a:rPr kumimoji="0" lang="ja-JP" altLang="ja-JP" sz="1300" b="0" i="0" u="none" strike="noStrike" kern="0" cap="none" spc="0" normalizeH="0" baseline="0" noProof="0">
              <a:ln>
                <a:noFill/>
              </a:ln>
              <a:solidFill>
                <a:prstClr val="black"/>
              </a:solidFill>
              <a:effectLst/>
              <a:uLnTx/>
              <a:uFillTx/>
              <a:latin typeface="+mn-lt"/>
              <a:ea typeface="+mn-ea"/>
              <a:cs typeface="+mn-cs"/>
            </a:rPr>
            <a:t>今後も後世への負担を軽減できるよう公債費等義務的経費の削減を中心とした財政の健全化を図る。</a:t>
          </a:r>
        </a:p>
      </xdr:txBody>
    </xdr:sp>
    <xdr:clientData/>
  </xdr:twoCellAnchor>
  <xdr:oneCellAnchor>
    <xdr:from>
      <xdr:col>18</xdr:col>
      <xdr:colOff>444500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66816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38893</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122.3</a:t>
          </a:r>
          <a:endParaRPr kumimoji="1" lang="ja-JP" altLang="en-US" sz="1000" b="1">
            <a:latin typeface="ＭＳ Ｐゴシック"/>
          </a:endParaRPr>
        </a:p>
      </xdr:txBody>
    </xdr:sp>
    <xdr:clientData/>
  </xdr:oneCellAnchor>
  <xdr:twoCellAnchor>
    <xdr:from>
      <xdr:col>24</xdr:col>
      <xdr:colOff>469900</xdr:colOff>
      <xdr:row>23</xdr:row>
      <xdr:rowOff>66816</xdr:rowOff>
    </xdr:from>
    <xdr:to>
      <xdr:col>24</xdr:col>
      <xdr:colOff>647700</xdr:colOff>
      <xdr:row>23</xdr:row>
      <xdr:rowOff>66816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92357</xdr:rowOff>
    </xdr:from>
    <xdr:to>
      <xdr:col>22</xdr:col>
      <xdr:colOff>203200</xdr:colOff>
      <xdr:row>16</xdr:row>
      <xdr:rowOff>59125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492657"/>
          <a:ext cx="8890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47430</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790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75353</xdr:rowOff>
    </xdr:from>
    <xdr:to>
      <xdr:col>24</xdr:col>
      <xdr:colOff>609600</xdr:colOff>
      <xdr:row>17</xdr:row>
      <xdr:rowOff>5503</xdr:rowOff>
    </xdr:to>
    <xdr:sp macro="" textlink="">
      <xdr:nvSpPr>
        <xdr:cNvPr id="448" name="フローチャート : 判断 447">
          <a:extLst>
            <a:ext uri="{FF2B5EF4-FFF2-40B4-BE49-F238E27FC236}">
              <a16:creationId xmlns:a16="http://schemas.microsoft.com/office/drawing/2014/main" id="{00000000-0008-0000-0300-0000C0010000}"/>
            </a:ext>
          </a:extLst>
        </xdr:cNvPr>
        <xdr:cNvSpPr/>
      </xdr:nvSpPr>
      <xdr:spPr>
        <a:xfrm>
          <a:off x="169672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16</xdr:row>
      <xdr:rowOff>59125</xdr:rowOff>
    </xdr:from>
    <xdr:to>
      <xdr:col>21</xdr:col>
      <xdr:colOff>0</xdr:colOff>
      <xdr:row>17</xdr:row>
      <xdr:rowOff>59267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802325"/>
          <a:ext cx="889000" cy="17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71473</xdr:rowOff>
    </xdr:from>
    <xdr:to>
      <xdr:col>23</xdr:col>
      <xdr:colOff>457200</xdr:colOff>
      <xdr:row>18</xdr:row>
      <xdr:rowOff>1623</xdr:rowOff>
    </xdr:to>
    <xdr:sp macro="" textlink="">
      <xdr:nvSpPr>
        <xdr:cNvPr id="450" name="フローチャート : 判断 449">
          <a:extLst>
            <a:ext uri="{FF2B5EF4-FFF2-40B4-BE49-F238E27FC236}">
              <a16:creationId xmlns:a16="http://schemas.microsoft.com/office/drawing/2014/main" id="{00000000-0008-0000-0300-0000C2010000}"/>
            </a:ext>
          </a:extLst>
        </xdr:cNvPr>
        <xdr:cNvSpPr/>
      </xdr:nvSpPr>
      <xdr:spPr>
        <a:xfrm>
          <a:off x="16129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11800</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75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22013</xdr:rowOff>
    </xdr:from>
    <xdr:to>
      <xdr:col>22</xdr:col>
      <xdr:colOff>254000</xdr:colOff>
      <xdr:row>18</xdr:row>
      <xdr:rowOff>123613</xdr:rowOff>
    </xdr:to>
    <xdr:sp macro="" textlink="">
      <xdr:nvSpPr>
        <xdr:cNvPr id="452" name="フローチャート : 判断 451">
          <a:extLst>
            <a:ext uri="{FF2B5EF4-FFF2-40B4-BE49-F238E27FC236}">
              <a16:creationId xmlns:a16="http://schemas.microsoft.com/office/drawing/2014/main" id="{00000000-0008-0000-0300-0000C4010000}"/>
            </a:ext>
          </a:extLst>
        </xdr:cNvPr>
        <xdr:cNvSpPr/>
      </xdr:nvSpPr>
      <xdr:spPr>
        <a:xfrm>
          <a:off x="15240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108390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20</xdr:col>
      <xdr:colOff>635000</xdr:colOff>
      <xdr:row>19</xdr:row>
      <xdr:rowOff>27517</xdr:rowOff>
    </xdr:from>
    <xdr:to>
      <xdr:col>21</xdr:col>
      <xdr:colOff>50800</xdr:colOff>
      <xdr:row>19</xdr:row>
      <xdr:rowOff>129117</xdr:rowOff>
    </xdr:to>
    <xdr:sp macro="" textlink="">
      <xdr:nvSpPr>
        <xdr:cNvPr id="454" name="フローチャート : 判断 453">
          <a:extLst>
            <a:ext uri="{FF2B5EF4-FFF2-40B4-BE49-F238E27FC236}">
              <a16:creationId xmlns:a16="http://schemas.microsoft.com/office/drawing/2014/main" id="{00000000-0008-0000-0300-0000C6010000}"/>
            </a:ext>
          </a:extLst>
        </xdr:cNvPr>
        <xdr:cNvSpPr/>
      </xdr:nvSpPr>
      <xdr:spPr>
        <a:xfrm>
          <a:off x="14351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113894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43745</xdr:rowOff>
    </xdr:from>
    <xdr:to>
      <xdr:col>19</xdr:col>
      <xdr:colOff>533400</xdr:colOff>
      <xdr:row>20</xdr:row>
      <xdr:rowOff>145345</xdr:rowOff>
    </xdr:to>
    <xdr:sp macro="" textlink="">
      <xdr:nvSpPr>
        <xdr:cNvPr id="456" name="フローチャート : 判断 455">
          <a:extLst>
            <a:ext uri="{FF2B5EF4-FFF2-40B4-BE49-F238E27FC236}">
              <a16:creationId xmlns:a16="http://schemas.microsoft.com/office/drawing/2014/main" id="{00000000-0008-0000-0300-0000C8010000}"/>
            </a:ext>
          </a:extLst>
        </xdr:cNvPr>
        <xdr:cNvSpPr/>
      </xdr:nvSpPr>
      <xdr:spPr>
        <a:xfrm>
          <a:off x="13462000" y="34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130122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355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14</xdr:row>
      <xdr:rowOff>41557</xdr:rowOff>
    </xdr:from>
    <xdr:to>
      <xdr:col>22</xdr:col>
      <xdr:colOff>254000</xdr:colOff>
      <xdr:row>14</xdr:row>
      <xdr:rowOff>143157</xdr:rowOff>
    </xdr:to>
    <xdr:sp macro="" textlink="">
      <xdr:nvSpPr>
        <xdr:cNvPr id="463" name="円/楕円 462">
          <a:extLst>
            <a:ext uri="{FF2B5EF4-FFF2-40B4-BE49-F238E27FC236}">
              <a16:creationId xmlns:a16="http://schemas.microsoft.com/office/drawing/2014/main" id="{00000000-0008-0000-0300-0000CF010000}"/>
            </a:ext>
          </a:extLst>
        </xdr:cNvPr>
        <xdr:cNvSpPr/>
      </xdr:nvSpPr>
      <xdr:spPr>
        <a:xfrm>
          <a:off x="15240000" y="24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153334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2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8325</xdr:rowOff>
    </xdr:from>
    <xdr:to>
      <xdr:col>21</xdr:col>
      <xdr:colOff>50800</xdr:colOff>
      <xdr:row>16</xdr:row>
      <xdr:rowOff>109925</xdr:rowOff>
    </xdr:to>
    <xdr:sp macro="" textlink="">
      <xdr:nvSpPr>
        <xdr:cNvPr id="465" name="円/楕円 464">
          <a:extLst>
            <a:ext uri="{FF2B5EF4-FFF2-40B4-BE49-F238E27FC236}">
              <a16:creationId xmlns:a16="http://schemas.microsoft.com/office/drawing/2014/main" id="{00000000-0008-0000-0300-0000D1010000}"/>
            </a:ext>
          </a:extLst>
        </xdr:cNvPr>
        <xdr:cNvSpPr/>
      </xdr:nvSpPr>
      <xdr:spPr>
        <a:xfrm>
          <a:off x="14351000" y="27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120102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52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8467</xdr:rowOff>
    </xdr:from>
    <xdr:to>
      <xdr:col>19</xdr:col>
      <xdr:colOff>533400</xdr:colOff>
      <xdr:row>17</xdr:row>
      <xdr:rowOff>110067</xdr:rowOff>
    </xdr:to>
    <xdr:sp macro="" textlink="">
      <xdr:nvSpPr>
        <xdr:cNvPr id="467" name="円/楕円 466">
          <a:extLst>
            <a:ext uri="{FF2B5EF4-FFF2-40B4-BE49-F238E27FC236}">
              <a16:creationId xmlns:a16="http://schemas.microsoft.com/office/drawing/2014/main" id="{00000000-0008-0000-0300-0000D3010000}"/>
            </a:ext>
          </a:extLst>
        </xdr:cNvPr>
        <xdr:cNvSpPr/>
      </xdr:nvSpPr>
      <xdr:spPr>
        <a:xfrm>
          <a:off x="13462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120244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青森県南部町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19,343
19,291
153.12
11,192,521
10,825,143
303,036
7,580,450
13,248,339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町村合併により職員数が多いことから人件費が高くなっていたが、集中改革プランに基づき職員の定員管理に努めた結果、類似団体平均及び全国平均を下回っている。今後も継続して適正な定員管理に努め、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154215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95043"/>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7257</xdr:rowOff>
    </xdr:from>
    <xdr:to>
      <xdr:col>7</xdr:col>
      <xdr:colOff>15875</xdr:colOff>
      <xdr:row>34</xdr:row>
      <xdr:rowOff>116114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836557"/>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116114</xdr:rowOff>
    </xdr:from>
    <xdr:to>
      <xdr:col>5</xdr:col>
      <xdr:colOff>549275</xdr:colOff>
      <xdr:row>35</xdr:row>
      <xdr:rowOff>20864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9454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136072</xdr:rowOff>
    </xdr:from>
    <xdr:to>
      <xdr:col>5</xdr:col>
      <xdr:colOff>600075</xdr:colOff>
      <xdr:row>37</xdr:row>
      <xdr:rowOff>66222</xdr:rowOff>
    </xdr:to>
    <xdr:sp macro="" textlink="">
      <xdr:nvSpPr>
        <xdr:cNvPr id="72" name="フローチャート : 判断 71">
          <a:extLst>
            <a:ext uri="{FF2B5EF4-FFF2-40B4-BE49-F238E27FC236}">
              <a16:creationId xmlns:a16="http://schemas.microsoft.com/office/drawing/2014/main" id="{00000000-0008-0000-0400-000048000000}"/>
            </a:ext>
          </a:extLst>
        </xdr:cNvPr>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50999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20864</xdr:rowOff>
    </xdr:from>
    <xdr:to>
      <xdr:col>4</xdr:col>
      <xdr:colOff>346075</xdr:colOff>
      <xdr:row>35</xdr:row>
      <xdr:rowOff>129722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216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5" name="フローチャート : 判断 74">
          <a:extLst>
            <a:ext uri="{FF2B5EF4-FFF2-40B4-BE49-F238E27FC236}">
              <a16:creationId xmlns:a16="http://schemas.microsoft.com/office/drawing/2014/main" id="{00000000-0008-0000-0400-00004B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129722</xdr:rowOff>
    </xdr:from>
    <xdr:to>
      <xdr:col>3</xdr:col>
      <xdr:colOff>142875</xdr:colOff>
      <xdr:row>36</xdr:row>
      <xdr:rowOff>110672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1304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40822</xdr:rowOff>
    </xdr:from>
    <xdr:to>
      <xdr:col>3</xdr:col>
      <xdr:colOff>193675</xdr:colOff>
      <xdr:row>37</xdr:row>
      <xdr:rowOff>142422</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127199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80" name="フローチャート : 判断 79">
          <a:extLst>
            <a:ext uri="{FF2B5EF4-FFF2-40B4-BE49-F238E27FC236}">
              <a16:creationId xmlns:a16="http://schemas.microsoft.com/office/drawing/2014/main" id="{00000000-0008-0000-0400-000050000000}"/>
            </a:ext>
          </a:extLst>
        </xdr:cNvPr>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127907</xdr:rowOff>
    </xdr:from>
    <xdr:to>
      <xdr:col>7</xdr:col>
      <xdr:colOff>66675</xdr:colOff>
      <xdr:row>34</xdr:row>
      <xdr:rowOff>58057</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47752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144434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65314</xdr:rowOff>
    </xdr:from>
    <xdr:to>
      <xdr:col>5</xdr:col>
      <xdr:colOff>600075</xdr:colOff>
      <xdr:row>34</xdr:row>
      <xdr:rowOff>166914</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937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5641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63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141514</xdr:rowOff>
    </xdr:from>
    <xdr:to>
      <xdr:col>4</xdr:col>
      <xdr:colOff>396875</xdr:colOff>
      <xdr:row>35</xdr:row>
      <xdr:rowOff>71664</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3048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81841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78922</xdr:rowOff>
    </xdr:from>
    <xdr:to>
      <xdr:col>3</xdr:col>
      <xdr:colOff>193675</xdr:colOff>
      <xdr:row>36</xdr:row>
      <xdr:rowOff>9072</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2159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19249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95" name="円/楕円 94">
          <a:extLst>
            <a:ext uri="{FF2B5EF4-FFF2-40B4-BE49-F238E27FC236}">
              <a16:creationId xmlns:a16="http://schemas.microsoft.com/office/drawing/2014/main" id="{00000000-0008-0000-0400-00005F000000}"/>
            </a:ext>
          </a:extLst>
        </xdr:cNvPr>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物件費が類似団体平均に比べ低いのは、合併当初から財政健全化対策として積極的に事務事業の見直しを実施し歳出削減に努めているためであり、今後も施設管理業務等の見直しにより更なる経費削減を図る</a:t>
          </a:r>
          <a:r>
            <a:rPr kumimoji="0" lang="ja-JP" altLang="en-US" sz="1300" b="0" i="0" u="none" strike="noStrike" kern="0" cap="none" spc="0" normalizeH="0" baseline="0" noProof="0">
              <a:ln>
                <a:noFill/>
              </a:ln>
              <a:solidFill>
                <a:prstClr val="black"/>
              </a:solidFill>
              <a:effectLst/>
              <a:uLnTx/>
              <a:uFillTx/>
              <a:latin typeface="+mn-lt"/>
              <a:ea typeface="+mn-ea"/>
              <a:cs typeface="+mn-cs"/>
            </a:rPr>
            <a:t>。</a:t>
          </a:r>
          <a:endParaRPr kumimoji="0" lang="en-US"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69850</xdr:rowOff>
    </xdr:from>
    <xdr:to>
      <xdr:col>24</xdr:col>
      <xdr:colOff>590550</xdr:colOff>
      <xdr:row>22</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12700</xdr:rowOff>
    </xdr:from>
    <xdr:to>
      <xdr:col>24</xdr:col>
      <xdr:colOff>590550</xdr:colOff>
      <xdr:row>19</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15</xdr:row>
      <xdr:rowOff>127000</xdr:rowOff>
    </xdr:from>
    <xdr:to>
      <xdr:col>24</xdr:col>
      <xdr:colOff>590550</xdr:colOff>
      <xdr:row>15</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69850</xdr:rowOff>
    </xdr:from>
    <xdr:to>
      <xdr:col>24</xdr:col>
      <xdr:colOff>590550</xdr:colOff>
      <xdr:row>12</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99077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112713</xdr:rowOff>
    </xdr:from>
    <xdr:to>
      <xdr:col>24</xdr:col>
      <xdr:colOff>31750</xdr:colOff>
      <xdr:row>21</xdr:row>
      <xdr:rowOff>112713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34156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84790</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68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112713</xdr:rowOff>
    </xdr:from>
    <xdr:to>
      <xdr:col>24</xdr:col>
      <xdr:colOff>120650</xdr:colOff>
      <xdr:row>21</xdr:row>
      <xdr:rowOff>112713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71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27640</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208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112713</xdr:rowOff>
    </xdr:from>
    <xdr:to>
      <xdr:col>24</xdr:col>
      <xdr:colOff>120650</xdr:colOff>
      <xdr:row>13</xdr:row>
      <xdr:rowOff>112713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34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14</xdr:row>
      <xdr:rowOff>169863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527300"/>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19702</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762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47625</xdr:rowOff>
    </xdr:from>
    <xdr:to>
      <xdr:col>24</xdr:col>
      <xdr:colOff>82550</xdr:colOff>
      <xdr:row>16</xdr:row>
      <xdr:rowOff>149225</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64592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112713</xdr:rowOff>
    </xdr:from>
    <xdr:to>
      <xdr:col>22</xdr:col>
      <xdr:colOff>565150</xdr:colOff>
      <xdr:row>14</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4782800" y="25130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47625</xdr:rowOff>
    </xdr:from>
    <xdr:to>
      <xdr:col>22</xdr:col>
      <xdr:colOff>615950</xdr:colOff>
      <xdr:row>16</xdr:row>
      <xdr:rowOff>149225</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134002</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41275</xdr:rowOff>
    </xdr:from>
    <xdr:to>
      <xdr:col>21</xdr:col>
      <xdr:colOff>361950</xdr:colOff>
      <xdr:row>14</xdr:row>
      <xdr:rowOff>112713</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a:off x="13893800" y="2441575"/>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119063</xdr:rowOff>
    </xdr:from>
    <xdr:to>
      <xdr:col>21</xdr:col>
      <xdr:colOff>412750</xdr:colOff>
      <xdr:row>16</xdr:row>
      <xdr:rowOff>49213</xdr:rowOff>
    </xdr:to>
    <xdr:sp macro="" textlink="">
      <xdr:nvSpPr>
        <xdr:cNvPr id="140" name="フローチャート : 判断 139">
          <a:extLst>
            <a:ext uri="{FF2B5EF4-FFF2-40B4-BE49-F238E27FC236}">
              <a16:creationId xmlns:a16="http://schemas.microsoft.com/office/drawing/2014/main" id="{00000000-0008-0000-0400-00008C000000}"/>
            </a:ext>
          </a:extLst>
        </xdr:cNvPr>
        <xdr:cNvSpPr/>
      </xdr:nvSpPr>
      <xdr:spPr>
        <a:xfrm>
          <a:off x="14732000" y="269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33990</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7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84138</xdr:rowOff>
    </xdr:from>
    <xdr:to>
      <xdr:col>20</xdr:col>
      <xdr:colOff>158750</xdr:colOff>
      <xdr:row>14</xdr:row>
      <xdr:rowOff>41275</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2312988"/>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33338</xdr:rowOff>
    </xdr:from>
    <xdr:to>
      <xdr:col>20</xdr:col>
      <xdr:colOff>209550</xdr:colOff>
      <xdr:row>15</xdr:row>
      <xdr:rowOff>134938</xdr:rowOff>
    </xdr:to>
    <xdr:sp macro="" textlink="">
      <xdr:nvSpPr>
        <xdr:cNvPr id="143" name="フローチャート : 判断 142">
          <a:extLst>
            <a:ext uri="{FF2B5EF4-FFF2-40B4-BE49-F238E27FC236}">
              <a16:creationId xmlns:a16="http://schemas.microsoft.com/office/drawing/2014/main" id="{00000000-0008-0000-0400-00008F000000}"/>
            </a:ext>
          </a:extLst>
        </xdr:cNvPr>
        <xdr:cNvSpPr/>
      </xdr:nvSpPr>
      <xdr:spPr>
        <a:xfrm>
          <a:off x="13843000" y="2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119715</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69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4763</xdr:rowOff>
    </xdr:from>
    <xdr:to>
      <xdr:col>19</xdr:col>
      <xdr:colOff>6350</xdr:colOff>
      <xdr:row>15</xdr:row>
      <xdr:rowOff>106363</xdr:rowOff>
    </xdr:to>
    <xdr:sp macro="" textlink="">
      <xdr:nvSpPr>
        <xdr:cNvPr id="145" name="フローチャート : 判断 144">
          <a:extLst>
            <a:ext uri="{FF2B5EF4-FFF2-40B4-BE49-F238E27FC236}">
              <a16:creationId xmlns:a16="http://schemas.microsoft.com/office/drawing/2014/main" id="{00000000-0008-0000-0400-000091000000}"/>
            </a:ext>
          </a:extLst>
        </xdr:cNvPr>
        <xdr:cNvSpPr/>
      </xdr:nvSpPr>
      <xdr:spPr>
        <a:xfrm>
          <a:off x="12954000" y="257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91140</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66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119063</xdr:rowOff>
    </xdr:from>
    <xdr:to>
      <xdr:col>24</xdr:col>
      <xdr:colOff>82550</xdr:colOff>
      <xdr:row>15</xdr:row>
      <xdr:rowOff>49213</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6459200" y="251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135590</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36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61913</xdr:rowOff>
    </xdr:from>
    <xdr:to>
      <xdr:col>21</xdr:col>
      <xdr:colOff>412750</xdr:colOff>
      <xdr:row>14</xdr:row>
      <xdr:rowOff>163513</xdr:rowOff>
    </xdr:to>
    <xdr:sp macro="" textlink="">
      <xdr:nvSpPr>
        <xdr:cNvPr id="156" name="円/楕円 155">
          <a:extLst>
            <a:ext uri="{FF2B5EF4-FFF2-40B4-BE49-F238E27FC236}">
              <a16:creationId xmlns:a16="http://schemas.microsoft.com/office/drawing/2014/main" id="{00000000-0008-0000-0400-00009C000000}"/>
            </a:ext>
          </a:extLst>
        </xdr:cNvPr>
        <xdr:cNvSpPr/>
      </xdr:nvSpPr>
      <xdr:spPr>
        <a:xfrm>
          <a:off x="14732000" y="246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2240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23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161925</xdr:rowOff>
    </xdr:from>
    <xdr:to>
      <xdr:col>20</xdr:col>
      <xdr:colOff>209550</xdr:colOff>
      <xdr:row>14</xdr:row>
      <xdr:rowOff>92075</xdr:rowOff>
    </xdr:to>
    <xdr:sp macro="" textlink="">
      <xdr:nvSpPr>
        <xdr:cNvPr id="158" name="円/楕円 157">
          <a:extLst>
            <a:ext uri="{FF2B5EF4-FFF2-40B4-BE49-F238E27FC236}">
              <a16:creationId xmlns:a16="http://schemas.microsoft.com/office/drawing/2014/main" id="{00000000-0008-0000-0400-00009E000000}"/>
            </a:ext>
          </a:extLst>
        </xdr:cNvPr>
        <xdr:cNvSpPr/>
      </xdr:nvSpPr>
      <xdr:spPr>
        <a:xfrm>
          <a:off x="13843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102252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33338</xdr:rowOff>
    </xdr:from>
    <xdr:to>
      <xdr:col>19</xdr:col>
      <xdr:colOff>6350</xdr:colOff>
      <xdr:row>13</xdr:row>
      <xdr:rowOff>134938</xdr:rowOff>
    </xdr:to>
    <xdr:sp macro="" textlink="">
      <xdr:nvSpPr>
        <xdr:cNvPr id="160" name="円/楕円 159">
          <a:extLst>
            <a:ext uri="{FF2B5EF4-FFF2-40B4-BE49-F238E27FC236}">
              <a16:creationId xmlns:a16="http://schemas.microsoft.com/office/drawing/2014/main" id="{00000000-0008-0000-0400-0000A0000000}"/>
            </a:ext>
          </a:extLst>
        </xdr:cNvPr>
        <xdr:cNvSpPr/>
      </xdr:nvSpPr>
      <xdr:spPr>
        <a:xfrm>
          <a:off x="12954000" y="226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145115</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0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扶助費に係る経常収支比率は類似団体平均を下回っているが、障害者関連給付費が年々増加してきているため、個々の事業内容等を精査し、適正化に努める。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2329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41927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6</xdr:col>
      <xdr:colOff>612775</xdr:colOff>
      <xdr:row>62</xdr:row>
      <xdr:rowOff>69850</xdr:rowOff>
    </xdr:from>
    <xdr:to>
      <xdr:col>7</xdr:col>
      <xdr:colOff>104775</xdr:colOff>
      <xdr:row>62</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55</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3662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86377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146050</xdr:rowOff>
    </xdr:from>
    <xdr:to>
      <xdr:col>5</xdr:col>
      <xdr:colOff>549275</xdr:colOff>
      <xdr:row>55</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146050</xdr:rowOff>
    </xdr:from>
    <xdr:to>
      <xdr:col>4</xdr:col>
      <xdr:colOff>346075</xdr:colOff>
      <xdr:row>55</xdr:row>
      <xdr:rowOff>12700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201" name="フローチャート : 判断 200">
          <a:extLst>
            <a:ext uri="{FF2B5EF4-FFF2-40B4-BE49-F238E27FC236}">
              <a16:creationId xmlns:a16="http://schemas.microsoft.com/office/drawing/2014/main" id="{00000000-0008-0000-0400-0000C9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55</xdr:row>
      <xdr:rowOff>12700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347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4" name="フローチャート : 判断 203">
          <a:extLst>
            <a:ext uri="{FF2B5EF4-FFF2-40B4-BE49-F238E27FC236}">
              <a16:creationId xmlns:a16="http://schemas.microsoft.com/office/drawing/2014/main" id="{00000000-0008-0000-0400-0000CC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6" name="フローチャート : 判断 205">
          <a:extLst>
            <a:ext uri="{FF2B5EF4-FFF2-40B4-BE49-F238E27FC236}">
              <a16:creationId xmlns:a16="http://schemas.microsoft.com/office/drawing/2014/main" id="{00000000-0008-0000-0400-0000CE000000}"/>
            </a:ext>
          </a:extLst>
        </xdr:cNvPr>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73677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73677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95250</xdr:rowOff>
    </xdr:from>
    <xdr:to>
      <xdr:col>4</xdr:col>
      <xdr:colOff>396875</xdr:colOff>
      <xdr:row>55</xdr:row>
      <xdr:rowOff>25400</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35577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19" name="円/楕円 218">
          <a:extLst>
            <a:ext uri="{FF2B5EF4-FFF2-40B4-BE49-F238E27FC236}">
              <a16:creationId xmlns:a16="http://schemas.microsoft.com/office/drawing/2014/main" id="{00000000-0008-0000-0400-0000DB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21" name="円/楕円 220">
          <a:extLst>
            <a:ext uri="{FF2B5EF4-FFF2-40B4-BE49-F238E27FC236}">
              <a16:creationId xmlns:a16="http://schemas.microsoft.com/office/drawing/2014/main" id="{00000000-0008-0000-0400-0000DD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施設の老朽化による修繕料の増、下水道事業会計の公債費償還金の増などによる</a:t>
          </a:r>
          <a:r>
            <a:rPr kumimoji="0" lang="ja-JP" altLang="ja-JP" sz="1300" b="0" i="0" u="none" strike="noStrike" kern="0" cap="none" spc="0" normalizeH="0" baseline="0" noProof="0">
              <a:ln>
                <a:noFill/>
              </a:ln>
              <a:solidFill>
                <a:prstClr val="black"/>
              </a:solidFill>
              <a:effectLst/>
              <a:uLnTx/>
              <a:uFillTx/>
              <a:latin typeface="+mn-lt"/>
              <a:ea typeface="+mn-ea"/>
              <a:cs typeface="+mn-cs"/>
            </a:rPr>
            <a:t>繰出金</a:t>
          </a:r>
          <a:r>
            <a:rPr kumimoji="0" lang="ja-JP" altLang="en-US" sz="1300" b="0" i="0" u="none" strike="noStrike" kern="0" cap="none" spc="0" normalizeH="0" baseline="0" noProof="0">
              <a:ln>
                <a:noFill/>
              </a:ln>
              <a:solidFill>
                <a:prstClr val="black"/>
              </a:solidFill>
              <a:effectLst/>
              <a:uLnTx/>
              <a:uFillTx/>
              <a:latin typeface="+mn-lt"/>
              <a:ea typeface="+mn-ea"/>
              <a:cs typeface="+mn-cs"/>
            </a:rPr>
            <a:t>も増額</a:t>
          </a:r>
          <a:r>
            <a:rPr kumimoji="0" lang="ja-JP" altLang="ja-JP" sz="1300" b="0" i="0" u="none" strike="noStrike" kern="0" cap="none" spc="0" normalizeH="0" baseline="0" noProof="0">
              <a:ln>
                <a:noFill/>
              </a:ln>
              <a:solidFill>
                <a:prstClr val="black"/>
              </a:solidFill>
              <a:effectLst/>
              <a:uLnTx/>
              <a:uFillTx/>
              <a:latin typeface="+mn-lt"/>
              <a:ea typeface="+mn-ea"/>
              <a:cs typeface="+mn-cs"/>
            </a:rPr>
            <a:t>に</a:t>
          </a:r>
          <a:r>
            <a:rPr kumimoji="0" lang="ja-JP" altLang="en-US" sz="1300" b="0" i="0" u="none" strike="noStrike" kern="0" cap="none" spc="0" normalizeH="0" baseline="0" noProof="0">
              <a:ln>
                <a:noFill/>
              </a:ln>
              <a:solidFill>
                <a:prstClr val="black"/>
              </a:solidFill>
              <a:effectLst/>
              <a:uLnTx/>
              <a:uFillTx/>
              <a:latin typeface="+mn-lt"/>
              <a:ea typeface="+mn-ea"/>
              <a:cs typeface="+mn-cs"/>
            </a:rPr>
            <a:t>なってきていることから、施設の統廃合などを十分検討したうえでの整備･解体、</a:t>
          </a:r>
          <a:r>
            <a:rPr kumimoji="0" lang="ja-JP" altLang="ja-JP" sz="1300" b="0" i="0" u="none" strike="noStrike" kern="0" cap="none" spc="0" normalizeH="0" baseline="0" noProof="0">
              <a:ln>
                <a:noFill/>
              </a:ln>
              <a:solidFill>
                <a:prstClr val="black"/>
              </a:solidFill>
              <a:effectLst/>
              <a:uLnTx/>
              <a:uFillTx/>
              <a:latin typeface="+mn-lt"/>
              <a:ea typeface="+mn-ea"/>
              <a:cs typeface="+mn-cs"/>
            </a:rPr>
            <a:t>各種介護予防事業の実施強化、また下水道</a:t>
          </a:r>
          <a:r>
            <a:rPr kumimoji="0" lang="ja-JP" altLang="en-US" sz="1300" b="0" i="0" u="none" strike="noStrike" kern="0" cap="none" spc="0" normalizeH="0" baseline="0" noProof="0">
              <a:ln>
                <a:noFill/>
              </a:ln>
              <a:solidFill>
                <a:prstClr val="black"/>
              </a:solidFill>
              <a:effectLst/>
              <a:uLnTx/>
              <a:uFillTx/>
              <a:latin typeface="+mn-lt"/>
              <a:ea typeface="+mn-ea"/>
              <a:cs typeface="+mn-cs"/>
            </a:rPr>
            <a:t>未加入者の加入促進及び</a:t>
          </a:r>
          <a:r>
            <a:rPr kumimoji="0" lang="ja-JP" altLang="ja-JP" sz="1300" b="0" i="0" u="none" strike="noStrike" kern="0" cap="none" spc="0" normalizeH="0" baseline="0" noProof="0">
              <a:ln>
                <a:noFill/>
              </a:ln>
              <a:solidFill>
                <a:prstClr val="black"/>
              </a:solidFill>
              <a:effectLst/>
              <a:uLnTx/>
              <a:uFillTx/>
              <a:latin typeface="+mn-lt"/>
              <a:ea typeface="+mn-ea"/>
              <a:cs typeface="+mn-cs"/>
            </a:rPr>
            <a:t>使用料の適正化</a:t>
          </a:r>
          <a:r>
            <a:rPr kumimoji="0" lang="ja-JP" altLang="en-US" sz="1300" b="0" i="0" u="none" strike="noStrike" kern="0" cap="none" spc="0" normalizeH="0" baseline="0" noProof="0">
              <a:ln>
                <a:noFill/>
              </a:ln>
              <a:solidFill>
                <a:prstClr val="black"/>
              </a:solidFill>
              <a:effectLst/>
              <a:uLnTx/>
              <a:uFillTx/>
              <a:latin typeface="+mn-lt"/>
              <a:ea typeface="+mn-ea"/>
              <a:cs typeface="+mn-cs"/>
            </a:rPr>
            <a:t>などにより事業費の軽減を図る</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oneCellAnchor>
    <xdr:from>
      <xdr:col>18</xdr:col>
      <xdr:colOff>44450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94343</xdr:rowOff>
    </xdr:from>
    <xdr:to>
      <xdr:col>24</xdr:col>
      <xdr:colOff>31750</xdr:colOff>
      <xdr:row>62</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009743"/>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9270</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52</xdr:row>
      <xdr:rowOff>94343</xdr:rowOff>
    </xdr:from>
    <xdr:to>
      <xdr:col>24</xdr:col>
      <xdr:colOff>120650</xdr:colOff>
      <xdr:row>52</xdr:row>
      <xdr:rowOff>94343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78015</xdr:rowOff>
    </xdr:from>
    <xdr:to>
      <xdr:col>24</xdr:col>
      <xdr:colOff>31750</xdr:colOff>
      <xdr:row>59</xdr:row>
      <xdr:rowOff>20865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5671800" y="100221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11084</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783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166007</xdr:rowOff>
    </xdr:from>
    <xdr:to>
      <xdr:col>24</xdr:col>
      <xdr:colOff>82550</xdr:colOff>
      <xdr:row>58</xdr:row>
      <xdr:rowOff>96157</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64592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167822</xdr:rowOff>
    </xdr:from>
    <xdr:to>
      <xdr:col>22</xdr:col>
      <xdr:colOff>565150</xdr:colOff>
      <xdr:row>59</xdr:row>
      <xdr:rowOff>20865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9404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27215</xdr:rowOff>
    </xdr:from>
    <xdr:to>
      <xdr:col>22</xdr:col>
      <xdr:colOff>615950</xdr:colOff>
      <xdr:row>58</xdr:row>
      <xdr:rowOff>128815</xdr:rowOff>
    </xdr:to>
    <xdr:sp macro="" textlink="">
      <xdr:nvSpPr>
        <xdr:cNvPr id="261" name="フローチャート : 判断 260">
          <a:extLst>
            <a:ext uri="{FF2B5EF4-FFF2-40B4-BE49-F238E27FC236}">
              <a16:creationId xmlns:a16="http://schemas.microsoft.com/office/drawing/2014/main" id="{00000000-0008-0000-0400-000005010000}"/>
            </a:ext>
          </a:extLst>
        </xdr:cNvPr>
        <xdr:cNvSpPr/>
      </xdr:nvSpPr>
      <xdr:spPr>
        <a:xfrm>
          <a:off x="15621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138992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167822</xdr:rowOff>
    </xdr:from>
    <xdr:to>
      <xdr:col>21</xdr:col>
      <xdr:colOff>361950</xdr:colOff>
      <xdr:row>57</xdr:row>
      <xdr:rowOff>167822</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940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117022</xdr:rowOff>
    </xdr:from>
    <xdr:to>
      <xdr:col>21</xdr:col>
      <xdr:colOff>412750</xdr:colOff>
      <xdr:row>58</xdr:row>
      <xdr:rowOff>47172</xdr:rowOff>
    </xdr:to>
    <xdr:sp macro="" textlink="">
      <xdr:nvSpPr>
        <xdr:cNvPr id="264" name="フローチャート : 判断 263">
          <a:extLst>
            <a:ext uri="{FF2B5EF4-FFF2-40B4-BE49-F238E27FC236}">
              <a16:creationId xmlns:a16="http://schemas.microsoft.com/office/drawing/2014/main" id="{00000000-0008-0000-0400-000008010000}"/>
            </a:ext>
          </a:extLst>
        </xdr:cNvPr>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57349</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20865</xdr:rowOff>
    </xdr:from>
    <xdr:to>
      <xdr:col>20</xdr:col>
      <xdr:colOff>158750</xdr:colOff>
      <xdr:row>57</xdr:row>
      <xdr:rowOff>167822</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7935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84365</xdr:rowOff>
    </xdr:from>
    <xdr:to>
      <xdr:col>20</xdr:col>
      <xdr:colOff>209550</xdr:colOff>
      <xdr:row>58</xdr:row>
      <xdr:rowOff>14515</xdr:rowOff>
    </xdr:to>
    <xdr:sp macro="" textlink="">
      <xdr:nvSpPr>
        <xdr:cNvPr id="267" name="フローチャート : 判断 266">
          <a:extLst>
            <a:ext uri="{FF2B5EF4-FFF2-40B4-BE49-F238E27FC236}">
              <a16:creationId xmlns:a16="http://schemas.microsoft.com/office/drawing/2014/main" id="{00000000-0008-0000-0400-00000B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9" name="フローチャート : 判断 268">
          <a:extLst>
            <a:ext uri="{FF2B5EF4-FFF2-40B4-BE49-F238E27FC236}">
              <a16:creationId xmlns:a16="http://schemas.microsoft.com/office/drawing/2014/main" id="{00000000-0008-0000-0400-00000D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27215</xdr:rowOff>
    </xdr:from>
    <xdr:to>
      <xdr:col>24</xdr:col>
      <xdr:colOff>82550</xdr:colOff>
      <xdr:row>58</xdr:row>
      <xdr:rowOff>128815</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6459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170742</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141515</xdr:rowOff>
    </xdr:from>
    <xdr:to>
      <xdr:col>22</xdr:col>
      <xdr:colOff>615950</xdr:colOff>
      <xdr:row>59</xdr:row>
      <xdr:rowOff>71665</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5621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56442</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117022</xdr:rowOff>
    </xdr:from>
    <xdr:to>
      <xdr:col>21</xdr:col>
      <xdr:colOff>412750</xdr:colOff>
      <xdr:row>58</xdr:row>
      <xdr:rowOff>47172</xdr:rowOff>
    </xdr:to>
    <xdr:sp macro="" textlink="">
      <xdr:nvSpPr>
        <xdr:cNvPr id="280" name="円/楕円 279">
          <a:extLst>
            <a:ext uri="{FF2B5EF4-FFF2-40B4-BE49-F238E27FC236}">
              <a16:creationId xmlns:a16="http://schemas.microsoft.com/office/drawing/2014/main" id="{00000000-0008-0000-0400-000018010000}"/>
            </a:ext>
          </a:extLst>
        </xdr:cNvPr>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31949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117022</xdr:rowOff>
    </xdr:from>
    <xdr:to>
      <xdr:col>20</xdr:col>
      <xdr:colOff>209550</xdr:colOff>
      <xdr:row>58</xdr:row>
      <xdr:rowOff>47172</xdr:rowOff>
    </xdr:to>
    <xdr:sp macro="" textlink="">
      <xdr:nvSpPr>
        <xdr:cNvPr id="282" name="円/楕円 281">
          <a:extLst>
            <a:ext uri="{FF2B5EF4-FFF2-40B4-BE49-F238E27FC236}">
              <a16:creationId xmlns:a16="http://schemas.microsoft.com/office/drawing/2014/main" id="{00000000-0008-0000-0400-00001A010000}"/>
            </a:ext>
          </a:extLst>
        </xdr:cNvPr>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31949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141515</xdr:rowOff>
    </xdr:from>
    <xdr:to>
      <xdr:col>19</xdr:col>
      <xdr:colOff>6350</xdr:colOff>
      <xdr:row>57</xdr:row>
      <xdr:rowOff>71665</xdr:rowOff>
    </xdr:to>
    <xdr:sp macro="" textlink="">
      <xdr:nvSpPr>
        <xdr:cNvPr id="284" name="円/楕円 283">
          <a:extLst>
            <a:ext uri="{FF2B5EF4-FFF2-40B4-BE49-F238E27FC236}">
              <a16:creationId xmlns:a16="http://schemas.microsoft.com/office/drawing/2014/main" id="{00000000-0008-0000-0400-00001C010000}"/>
            </a:ext>
          </a:extLst>
        </xdr:cNvPr>
        <xdr:cNvSpPr/>
      </xdr:nvSpPr>
      <xdr:spPr>
        <a:xfrm>
          <a:off x="12954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81842</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集中改革プランに基づいた各種団体の統廃合実施により補助金等の額は減額になっている。今後は更に</a:t>
          </a:r>
          <a:r>
            <a:rPr kumimoji="0" lang="ja-JP" altLang="en-US" sz="1300" b="0" i="0" u="none" strike="noStrike" kern="0" cap="none" spc="0" normalizeH="0" baseline="0" noProof="0">
              <a:ln>
                <a:noFill/>
              </a:ln>
              <a:solidFill>
                <a:prstClr val="black"/>
              </a:solidFill>
              <a:effectLst/>
              <a:uLnTx/>
              <a:uFillTx/>
              <a:latin typeface="+mn-lt"/>
              <a:ea typeface="+mn-ea"/>
              <a:cs typeface="+mn-cs"/>
            </a:rPr>
            <a:t>事業</a:t>
          </a:r>
          <a:r>
            <a:rPr kumimoji="0" lang="ja-JP" altLang="ja-JP" sz="1300" b="0" i="0" u="none" strike="noStrike" kern="0" cap="none" spc="0" normalizeH="0" baseline="0" noProof="0">
              <a:ln>
                <a:noFill/>
              </a:ln>
              <a:solidFill>
                <a:prstClr val="black"/>
              </a:solidFill>
              <a:effectLst/>
              <a:uLnTx/>
              <a:uFillTx/>
              <a:latin typeface="+mn-lt"/>
              <a:ea typeface="+mn-ea"/>
              <a:cs typeface="+mn-cs"/>
            </a:rPr>
            <a:t>実績報告書などを基に適正な事業を行っているか事業内容の確認等を行い、不適当な補助金は減額や廃止を行い一層の改善を図る。</a:t>
          </a:r>
        </a:p>
      </xdr:txBody>
    </xdr:sp>
    <xdr:clientData/>
  </xdr:twoCellAnchor>
  <xdr:oneCellAnchor>
    <xdr:from>
      <xdr:col>18</xdr:col>
      <xdr:colOff>44450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157480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8191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27940</xdr:rowOff>
    </xdr:from>
    <xdr:to>
      <xdr:col>24</xdr:col>
      <xdr:colOff>31750</xdr:colOff>
      <xdr:row>36</xdr:row>
      <xdr:rowOff>111760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5671800" y="62001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20" name="フローチャート : 判断 319">
          <a:extLst>
            <a:ext uri="{FF2B5EF4-FFF2-40B4-BE49-F238E27FC236}">
              <a16:creationId xmlns:a16="http://schemas.microsoft.com/office/drawing/2014/main" id="{00000000-0008-0000-0400-000040010000}"/>
            </a:ext>
          </a:extLst>
        </xdr:cNvPr>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20320</xdr:rowOff>
    </xdr:from>
    <xdr:to>
      <xdr:col>22</xdr:col>
      <xdr:colOff>565150</xdr:colOff>
      <xdr:row>36</xdr:row>
      <xdr:rowOff>27940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4782800" y="6192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22" name="フローチャート : 判断 321">
          <a:extLst>
            <a:ext uri="{FF2B5EF4-FFF2-40B4-BE49-F238E27FC236}">
              <a16:creationId xmlns:a16="http://schemas.microsoft.com/office/drawing/2014/main" id="{00000000-0008-0000-0400-000042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20320</xdr:rowOff>
    </xdr:from>
    <xdr:to>
      <xdr:col>21</xdr:col>
      <xdr:colOff>361950</xdr:colOff>
      <xdr:row>36</xdr:row>
      <xdr:rowOff>20320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893800" y="619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38100</xdr:rowOff>
    </xdr:from>
    <xdr:to>
      <xdr:col>21</xdr:col>
      <xdr:colOff>412750</xdr:colOff>
      <xdr:row>36</xdr:row>
      <xdr:rowOff>139700</xdr:rowOff>
    </xdr:to>
    <xdr:sp macro="" textlink="">
      <xdr:nvSpPr>
        <xdr:cNvPr id="325" name="フローチャート : 判断 324">
          <a:extLst>
            <a:ext uri="{FF2B5EF4-FFF2-40B4-BE49-F238E27FC236}">
              <a16:creationId xmlns:a16="http://schemas.microsoft.com/office/drawing/2014/main" id="{00000000-0008-0000-0400-000045010000}"/>
            </a:ext>
          </a:extLst>
        </xdr:cNvPr>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124477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20320</xdr:rowOff>
    </xdr:from>
    <xdr:to>
      <xdr:col>20</xdr:col>
      <xdr:colOff>158750</xdr:colOff>
      <xdr:row>36</xdr:row>
      <xdr:rowOff>96520</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flipV="1">
          <a:off x="13004800" y="6192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xdr:rowOff>
    </xdr:from>
    <xdr:to>
      <xdr:col>20</xdr:col>
      <xdr:colOff>209550</xdr:colOff>
      <xdr:row>36</xdr:row>
      <xdr:rowOff>116840</xdr:rowOff>
    </xdr:to>
    <xdr:sp macro="" textlink="">
      <xdr:nvSpPr>
        <xdr:cNvPr id="328" name="フローチャート : 判断 327">
          <a:extLst>
            <a:ext uri="{FF2B5EF4-FFF2-40B4-BE49-F238E27FC236}">
              <a16:creationId xmlns:a16="http://schemas.microsoft.com/office/drawing/2014/main" id="{00000000-0008-0000-0400-000048010000}"/>
            </a:ext>
          </a:extLst>
        </xdr:cNvPr>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101617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30" name="フローチャート : 判断 329">
          <a:extLst>
            <a:ext uri="{FF2B5EF4-FFF2-40B4-BE49-F238E27FC236}">
              <a16:creationId xmlns:a16="http://schemas.microsoft.com/office/drawing/2014/main" id="{00000000-0008-0000-0400-00004A010000}"/>
            </a:ext>
          </a:extLst>
        </xdr:cNvPr>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134637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37" name="円/楕円 336">
          <a:extLst>
            <a:ext uri="{FF2B5EF4-FFF2-40B4-BE49-F238E27FC236}">
              <a16:creationId xmlns:a16="http://schemas.microsoft.com/office/drawing/2014/main" id="{00000000-0008-0000-0400-000051010000}"/>
            </a:ext>
          </a:extLst>
        </xdr:cNvPr>
        <xdr:cNvSpPr/>
      </xdr:nvSpPr>
      <xdr:spPr>
        <a:xfrm>
          <a:off x="16459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33037</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148590</xdr:rowOff>
    </xdr:from>
    <xdr:to>
      <xdr:col>22</xdr:col>
      <xdr:colOff>615950</xdr:colOff>
      <xdr:row>36</xdr:row>
      <xdr:rowOff>78740</xdr:rowOff>
    </xdr:to>
    <xdr:sp macro="" textlink="">
      <xdr:nvSpPr>
        <xdr:cNvPr id="339" name="円/楕円 338">
          <a:extLst>
            <a:ext uri="{FF2B5EF4-FFF2-40B4-BE49-F238E27FC236}">
              <a16:creationId xmlns:a16="http://schemas.microsoft.com/office/drawing/2014/main" id="{00000000-0008-0000-0400-000053010000}"/>
            </a:ext>
          </a:extLst>
        </xdr:cNvPr>
        <xdr:cNvSpPr/>
      </xdr:nvSpPr>
      <xdr:spPr>
        <a:xfrm>
          <a:off x="15621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88917</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140970</xdr:rowOff>
    </xdr:from>
    <xdr:to>
      <xdr:col>21</xdr:col>
      <xdr:colOff>412750</xdr:colOff>
      <xdr:row>36</xdr:row>
      <xdr:rowOff>71120</xdr:rowOff>
    </xdr:to>
    <xdr:sp macro="" textlink="">
      <xdr:nvSpPr>
        <xdr:cNvPr id="341" name="円/楕円 340">
          <a:extLst>
            <a:ext uri="{FF2B5EF4-FFF2-40B4-BE49-F238E27FC236}">
              <a16:creationId xmlns:a16="http://schemas.microsoft.com/office/drawing/2014/main" id="{00000000-0008-0000-0400-000055010000}"/>
            </a:ext>
          </a:extLst>
        </xdr:cNvPr>
        <xdr:cNvSpPr/>
      </xdr:nvSpPr>
      <xdr:spPr>
        <a:xfrm>
          <a:off x="14732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81297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140970</xdr:rowOff>
    </xdr:from>
    <xdr:to>
      <xdr:col>20</xdr:col>
      <xdr:colOff>209550</xdr:colOff>
      <xdr:row>36</xdr:row>
      <xdr:rowOff>71120</xdr:rowOff>
    </xdr:to>
    <xdr:sp macro="" textlink="">
      <xdr:nvSpPr>
        <xdr:cNvPr id="343" name="円/楕円 342">
          <a:extLst>
            <a:ext uri="{FF2B5EF4-FFF2-40B4-BE49-F238E27FC236}">
              <a16:creationId xmlns:a16="http://schemas.microsoft.com/office/drawing/2014/main" id="{00000000-0008-0000-0400-000057010000}"/>
            </a:ext>
          </a:extLst>
        </xdr:cNvPr>
        <xdr:cNvSpPr/>
      </xdr:nvSpPr>
      <xdr:spPr>
        <a:xfrm>
          <a:off x="13843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81297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45" name="円/楕円 344">
          <a:extLst>
            <a:ext uri="{FF2B5EF4-FFF2-40B4-BE49-F238E27FC236}">
              <a16:creationId xmlns:a16="http://schemas.microsoft.com/office/drawing/2014/main" id="{00000000-0008-0000-0400-000059010000}"/>
            </a:ext>
          </a:extLst>
        </xdr:cNvPr>
        <xdr:cNvSpPr/>
      </xdr:nvSpPr>
      <xdr:spPr>
        <a:xfrm>
          <a:off x="12954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132097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義務教育施設整備</a:t>
          </a:r>
          <a:r>
            <a:rPr kumimoji="0" lang="ja-JP" altLang="en-US" sz="1300" b="0" i="0" u="none" strike="noStrike" kern="0" cap="none" spc="0" normalizeH="0" baseline="0" noProof="0">
              <a:ln>
                <a:noFill/>
              </a:ln>
              <a:solidFill>
                <a:prstClr val="black"/>
              </a:solidFill>
              <a:effectLst/>
              <a:uLnTx/>
              <a:uFillTx/>
              <a:latin typeface="+mn-lt"/>
              <a:ea typeface="+mn-ea"/>
              <a:cs typeface="+mn-cs"/>
            </a:rPr>
            <a:t>事業</a:t>
          </a:r>
          <a:r>
            <a:rPr kumimoji="0" lang="ja-JP" altLang="ja-JP" sz="1300" b="0" i="0" u="none" strike="noStrike" kern="0" cap="none" spc="0" normalizeH="0" baseline="0" noProof="0">
              <a:ln>
                <a:noFill/>
              </a:ln>
              <a:solidFill>
                <a:prstClr val="black"/>
              </a:solidFill>
              <a:effectLst/>
              <a:uLnTx/>
              <a:uFillTx/>
              <a:latin typeface="+mn-lt"/>
              <a:ea typeface="+mn-ea"/>
              <a:cs typeface="+mn-cs"/>
            </a:rPr>
            <a:t>などに</a:t>
          </a:r>
          <a:r>
            <a:rPr kumimoji="0" lang="ja-JP" altLang="en-US" sz="1300" b="0" i="0" u="none" strike="noStrike" kern="0" cap="none" spc="0" normalizeH="0" baseline="0" noProof="0">
              <a:ln>
                <a:noFill/>
              </a:ln>
              <a:solidFill>
                <a:prstClr val="black"/>
              </a:solidFill>
              <a:effectLst/>
              <a:uLnTx/>
              <a:uFillTx/>
              <a:latin typeface="+mn-lt"/>
              <a:ea typeface="+mn-ea"/>
              <a:cs typeface="+mn-cs"/>
            </a:rPr>
            <a:t>発行した</a:t>
          </a:r>
          <a:r>
            <a:rPr kumimoji="0" lang="ja-JP" altLang="ja-JP" sz="1300" b="0" i="0" u="none" strike="noStrike" kern="0" cap="none" spc="0" normalizeH="0" baseline="0" noProof="0">
              <a:ln>
                <a:noFill/>
              </a:ln>
              <a:solidFill>
                <a:prstClr val="black"/>
              </a:solidFill>
              <a:effectLst/>
              <a:uLnTx/>
              <a:uFillTx/>
              <a:latin typeface="+mn-lt"/>
              <a:ea typeface="+mn-ea"/>
              <a:cs typeface="+mn-cs"/>
            </a:rPr>
            <a:t>地方債の償還により類似団体平均を</a:t>
          </a:r>
          <a:r>
            <a:rPr kumimoji="0" lang="en-US" altLang="ja-JP" sz="1300" b="0" i="0" u="none" strike="noStrike" kern="0" cap="none" spc="0" normalizeH="0" baseline="0" noProof="0">
              <a:ln>
                <a:noFill/>
              </a:ln>
              <a:solidFill>
                <a:prstClr val="black"/>
              </a:solidFill>
              <a:effectLst/>
              <a:uLnTx/>
              <a:uFillTx/>
              <a:latin typeface="+mn-lt"/>
              <a:ea typeface="+mn-ea"/>
              <a:cs typeface="+mn-cs"/>
            </a:rPr>
            <a:t>3.1%</a:t>
          </a:r>
          <a:r>
            <a:rPr kumimoji="0" lang="ja-JP" altLang="ja-JP" sz="1300" b="0" i="0" u="none" strike="noStrike" kern="0" cap="none" spc="0" normalizeH="0" baseline="0" noProof="0">
              <a:ln>
                <a:noFill/>
              </a:ln>
              <a:solidFill>
                <a:prstClr val="black"/>
              </a:solidFill>
              <a:effectLst/>
              <a:uLnTx/>
              <a:uFillTx/>
              <a:latin typeface="+mn-lt"/>
              <a:ea typeface="+mn-ea"/>
              <a:cs typeface="+mn-cs"/>
            </a:rPr>
            <a:t>上回って</a:t>
          </a:r>
          <a:r>
            <a:rPr kumimoji="0" lang="ja-JP" altLang="en-US" sz="1300" b="0" i="0" u="none" strike="noStrike" kern="0" cap="none" spc="0" normalizeH="0" baseline="0" noProof="0">
              <a:ln>
                <a:noFill/>
              </a:ln>
              <a:solidFill>
                <a:prstClr val="black"/>
              </a:solidFill>
              <a:effectLst/>
              <a:uLnTx/>
              <a:uFillTx/>
              <a:latin typeface="+mn-lt"/>
              <a:ea typeface="+mn-ea"/>
              <a:cs typeface="+mn-cs"/>
            </a:rPr>
            <a:t>おり</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今後</a:t>
          </a:r>
          <a:r>
            <a:rPr kumimoji="0" lang="ja-JP" altLang="ja-JP" sz="1300" b="0" i="0" u="none" strike="noStrike" kern="0" cap="none" spc="0" normalizeH="0" baseline="0" noProof="0">
              <a:ln>
                <a:noFill/>
              </a:ln>
              <a:solidFill>
                <a:prstClr val="black"/>
              </a:solidFill>
              <a:effectLst/>
              <a:uLnTx/>
              <a:uFillTx/>
              <a:latin typeface="+mn-lt"/>
              <a:ea typeface="+mn-ea"/>
              <a:cs typeface="+mn-cs"/>
            </a:rPr>
            <a:t>普通建設事業</a:t>
          </a:r>
          <a:r>
            <a:rPr kumimoji="0" lang="ja-JP" altLang="en-US" sz="1300" b="0" i="0" u="none" strike="noStrike" kern="0" cap="none" spc="0" normalizeH="0" baseline="0" noProof="0">
              <a:ln>
                <a:noFill/>
              </a:ln>
              <a:solidFill>
                <a:prstClr val="black"/>
              </a:solidFill>
              <a:effectLst/>
              <a:uLnTx/>
              <a:uFillTx/>
              <a:latin typeface="+mn-lt"/>
              <a:ea typeface="+mn-ea"/>
              <a:cs typeface="+mn-cs"/>
            </a:rPr>
            <a:t>実施時の</a:t>
          </a:r>
          <a:r>
            <a:rPr kumimoji="0" lang="ja-JP" altLang="ja-JP" sz="1300" b="0" i="0" u="none" strike="noStrike" kern="0" cap="none" spc="0" normalizeH="0" baseline="0" noProof="0">
              <a:ln>
                <a:noFill/>
              </a:ln>
              <a:solidFill>
                <a:prstClr val="black"/>
              </a:solidFill>
              <a:effectLst/>
              <a:uLnTx/>
              <a:uFillTx/>
              <a:latin typeface="+mn-lt"/>
              <a:ea typeface="+mn-ea"/>
              <a:cs typeface="+mn-cs"/>
            </a:rPr>
            <a:t>新規地方債の抑制</a:t>
          </a:r>
          <a:r>
            <a:rPr kumimoji="0" lang="ja-JP" altLang="en-US" sz="1300" b="0" i="0" u="none" strike="noStrike" kern="0" cap="none" spc="0" normalizeH="0" baseline="0" noProof="0">
              <a:ln>
                <a:noFill/>
              </a:ln>
              <a:solidFill>
                <a:prstClr val="black"/>
              </a:solidFill>
              <a:effectLst/>
              <a:uLnTx/>
              <a:uFillTx/>
              <a:latin typeface="+mn-lt"/>
              <a:ea typeface="+mn-ea"/>
              <a:cs typeface="+mn-cs"/>
            </a:rPr>
            <a:t>等、</a:t>
          </a:r>
          <a:r>
            <a:rPr kumimoji="0" lang="ja-JP" altLang="ja-JP" sz="1300" b="0" i="0" u="none" strike="noStrike" kern="0" cap="none" spc="0" normalizeH="0" baseline="0" noProof="0">
              <a:ln>
                <a:noFill/>
              </a:ln>
              <a:solidFill>
                <a:prstClr val="black"/>
              </a:solidFill>
              <a:effectLst/>
              <a:uLnTx/>
              <a:uFillTx/>
              <a:latin typeface="+mn-lt"/>
              <a:ea typeface="+mn-ea"/>
              <a:cs typeface="+mn-cs"/>
            </a:rPr>
            <a:t>新規地方債発行は計画的に実施し公債費の抑制に努める。</a:t>
          </a:r>
        </a:p>
      </xdr:txBody>
    </xdr:sp>
    <xdr:clientData/>
  </xdr:twoCellAnchor>
  <xdr:oneCellAnchor>
    <xdr:from>
      <xdr:col>1</xdr:col>
      <xdr:colOff>28575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131572</xdr:rowOff>
    </xdr:from>
    <xdr:to>
      <xdr:col>7</xdr:col>
      <xdr:colOff>15875</xdr:colOff>
      <xdr:row>81</xdr:row>
      <xdr:rowOff>143002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75972"/>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46499</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72</xdr:row>
      <xdr:rowOff>131572</xdr:rowOff>
    </xdr:from>
    <xdr:to>
      <xdr:col>7</xdr:col>
      <xdr:colOff>104775</xdr:colOff>
      <xdr:row>72</xdr:row>
      <xdr:rowOff>131572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83565</xdr:rowOff>
    </xdr:from>
    <xdr:to>
      <xdr:col>7</xdr:col>
      <xdr:colOff>15875</xdr:colOff>
      <xdr:row>80</xdr:row>
      <xdr:rowOff>94996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628115"/>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9" name="フローチャート : 判断 378">
          <a:extLst>
            <a:ext uri="{FF2B5EF4-FFF2-40B4-BE49-F238E27FC236}">
              <a16:creationId xmlns:a16="http://schemas.microsoft.com/office/drawing/2014/main" id="{00000000-0008-0000-0400-00007B010000}"/>
            </a:ext>
          </a:extLst>
        </xdr:cNvPr>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76708</xdr:rowOff>
    </xdr:from>
    <xdr:to>
      <xdr:col>5</xdr:col>
      <xdr:colOff>549275</xdr:colOff>
      <xdr:row>80</xdr:row>
      <xdr:rowOff>94996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37927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12192</xdr:rowOff>
    </xdr:from>
    <xdr:to>
      <xdr:col>5</xdr:col>
      <xdr:colOff>600075</xdr:colOff>
      <xdr:row>78</xdr:row>
      <xdr:rowOff>113792</xdr:rowOff>
    </xdr:to>
    <xdr:sp macro="" textlink="">
      <xdr:nvSpPr>
        <xdr:cNvPr id="381" name="フローチャート : 判断 380">
          <a:extLst>
            <a:ext uri="{FF2B5EF4-FFF2-40B4-BE49-F238E27FC236}">
              <a16:creationId xmlns:a16="http://schemas.microsoft.com/office/drawing/2014/main" id="{00000000-0008-0000-0400-00007D010000}"/>
            </a:ext>
          </a:extLst>
        </xdr:cNvPr>
        <xdr:cNvSpPr/>
      </xdr:nvSpPr>
      <xdr:spPr>
        <a:xfrm>
          <a:off x="3937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123969</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15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76708</xdr:rowOff>
    </xdr:from>
    <xdr:to>
      <xdr:col>4</xdr:col>
      <xdr:colOff>346075</xdr:colOff>
      <xdr:row>81</xdr:row>
      <xdr:rowOff>5842</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7927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39624</xdr:rowOff>
    </xdr:from>
    <xdr:to>
      <xdr:col>4</xdr:col>
      <xdr:colOff>396875</xdr:colOff>
      <xdr:row>78</xdr:row>
      <xdr:rowOff>141224</xdr:rowOff>
    </xdr:to>
    <xdr:sp macro="" textlink="">
      <xdr:nvSpPr>
        <xdr:cNvPr id="384" name="フローチャート : 判断 383">
          <a:extLst>
            <a:ext uri="{FF2B5EF4-FFF2-40B4-BE49-F238E27FC236}">
              <a16:creationId xmlns:a16="http://schemas.microsoft.com/office/drawing/2014/main" id="{00000000-0008-0000-0400-000080010000}"/>
            </a:ext>
          </a:extLst>
        </xdr:cNvPr>
        <xdr:cNvSpPr/>
      </xdr:nvSpPr>
      <xdr:spPr>
        <a:xfrm>
          <a:off x="3048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151401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5842</xdr:rowOff>
    </xdr:from>
    <xdr:to>
      <xdr:col>3</xdr:col>
      <xdr:colOff>142875</xdr:colOff>
      <xdr:row>81</xdr:row>
      <xdr:rowOff>24130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893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57913</xdr:rowOff>
    </xdr:from>
    <xdr:to>
      <xdr:col>3</xdr:col>
      <xdr:colOff>193675</xdr:colOff>
      <xdr:row>78</xdr:row>
      <xdr:rowOff>159513</xdr:rowOff>
    </xdr:to>
    <xdr:sp macro="" textlink="">
      <xdr:nvSpPr>
        <xdr:cNvPr id="387" name="フローチャート : 判断 386">
          <a:extLst>
            <a:ext uri="{FF2B5EF4-FFF2-40B4-BE49-F238E27FC236}">
              <a16:creationId xmlns:a16="http://schemas.microsoft.com/office/drawing/2014/main" id="{00000000-0008-0000-0400-000083010000}"/>
            </a:ext>
          </a:extLst>
        </xdr:cNvPr>
        <xdr:cNvSpPr/>
      </xdr:nvSpPr>
      <xdr:spPr>
        <a:xfrm>
          <a:off x="2159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169690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19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9" name="フローチャート : 判断 388">
          <a:extLst>
            <a:ext uri="{FF2B5EF4-FFF2-40B4-BE49-F238E27FC236}">
              <a16:creationId xmlns:a16="http://schemas.microsoft.com/office/drawing/2014/main" id="{00000000-0008-0000-0400-000085010000}"/>
            </a:ext>
          </a:extLst>
        </xdr:cNvPr>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62247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32765</xdr:rowOff>
    </xdr:from>
    <xdr:to>
      <xdr:col>7</xdr:col>
      <xdr:colOff>66675</xdr:colOff>
      <xdr:row>79</xdr:row>
      <xdr:rowOff>134365</xdr:rowOff>
    </xdr:to>
    <xdr:sp macro="" textlink="">
      <xdr:nvSpPr>
        <xdr:cNvPr id="396" name="円/楕円 395">
          <a:extLst>
            <a:ext uri="{FF2B5EF4-FFF2-40B4-BE49-F238E27FC236}">
              <a16:creationId xmlns:a16="http://schemas.microsoft.com/office/drawing/2014/main" id="{00000000-0008-0000-0400-00008C010000}"/>
            </a:ext>
          </a:extLst>
        </xdr:cNvPr>
        <xdr:cNvSpPr/>
      </xdr:nvSpPr>
      <xdr:spPr>
        <a:xfrm>
          <a:off x="4775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4842</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44196</xdr:rowOff>
    </xdr:from>
    <xdr:to>
      <xdr:col>5</xdr:col>
      <xdr:colOff>600075</xdr:colOff>
      <xdr:row>80</xdr:row>
      <xdr:rowOff>145796</xdr:rowOff>
    </xdr:to>
    <xdr:sp macro="" textlink="">
      <xdr:nvSpPr>
        <xdr:cNvPr id="398" name="円/楕円 397">
          <a:extLst>
            <a:ext uri="{FF2B5EF4-FFF2-40B4-BE49-F238E27FC236}">
              <a16:creationId xmlns:a16="http://schemas.microsoft.com/office/drawing/2014/main" id="{00000000-0008-0000-0400-00008E010000}"/>
            </a:ext>
          </a:extLst>
        </xdr:cNvPr>
        <xdr:cNvSpPr/>
      </xdr:nvSpPr>
      <xdr:spPr>
        <a:xfrm>
          <a:off x="3937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130573</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846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25908</xdr:rowOff>
    </xdr:from>
    <xdr:to>
      <xdr:col>4</xdr:col>
      <xdr:colOff>396875</xdr:colOff>
      <xdr:row>80</xdr:row>
      <xdr:rowOff>127508</xdr:rowOff>
    </xdr:to>
    <xdr:sp macro="" textlink="">
      <xdr:nvSpPr>
        <xdr:cNvPr id="400" name="円/楕円 399">
          <a:extLst>
            <a:ext uri="{FF2B5EF4-FFF2-40B4-BE49-F238E27FC236}">
              <a16:creationId xmlns:a16="http://schemas.microsoft.com/office/drawing/2014/main" id="{00000000-0008-0000-0400-000090010000}"/>
            </a:ext>
          </a:extLst>
        </xdr:cNvPr>
        <xdr:cNvSpPr/>
      </xdr:nvSpPr>
      <xdr:spPr>
        <a:xfrm>
          <a:off x="3048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112285</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126492</xdr:rowOff>
    </xdr:from>
    <xdr:to>
      <xdr:col>3</xdr:col>
      <xdr:colOff>193675</xdr:colOff>
      <xdr:row>81</xdr:row>
      <xdr:rowOff>56642</xdr:rowOff>
    </xdr:to>
    <xdr:sp macro="" textlink="">
      <xdr:nvSpPr>
        <xdr:cNvPr id="402" name="円/楕円 401">
          <a:extLst>
            <a:ext uri="{FF2B5EF4-FFF2-40B4-BE49-F238E27FC236}">
              <a16:creationId xmlns:a16="http://schemas.microsoft.com/office/drawing/2014/main" id="{00000000-0008-0000-0400-000092010000}"/>
            </a:ext>
          </a:extLst>
        </xdr:cNvPr>
        <xdr:cNvSpPr/>
      </xdr:nvSpPr>
      <xdr:spPr>
        <a:xfrm>
          <a:off x="21590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41419</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92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144780</xdr:rowOff>
    </xdr:from>
    <xdr:to>
      <xdr:col>1</xdr:col>
      <xdr:colOff>676275</xdr:colOff>
      <xdr:row>81</xdr:row>
      <xdr:rowOff>74930</xdr:rowOff>
    </xdr:to>
    <xdr:sp macro="" textlink="">
      <xdr:nvSpPr>
        <xdr:cNvPr id="404" name="円/楕円 403">
          <a:extLst>
            <a:ext uri="{FF2B5EF4-FFF2-40B4-BE49-F238E27FC236}">
              <a16:creationId xmlns:a16="http://schemas.microsoft.com/office/drawing/2014/main" id="{00000000-0008-0000-0400-000094010000}"/>
            </a:ext>
          </a:extLst>
        </xdr:cNvPr>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59707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公債費以外の経費に係る経常収支比率は、</a:t>
          </a:r>
          <a:r>
            <a:rPr kumimoji="0" lang="ja-JP" altLang="en-US" sz="1300" b="0" i="0" u="none" strike="noStrike" kern="0" cap="none" spc="0" normalizeH="0" baseline="0" noProof="0">
              <a:ln>
                <a:noFill/>
              </a:ln>
              <a:solidFill>
                <a:prstClr val="black"/>
              </a:solidFill>
              <a:effectLst/>
              <a:uLnTx/>
              <a:uFillTx/>
              <a:latin typeface="+mn-lt"/>
              <a:ea typeface="+mn-ea"/>
              <a:cs typeface="+mn-cs"/>
            </a:rPr>
            <a:t>概ね</a:t>
          </a:r>
          <a:r>
            <a:rPr kumimoji="0" lang="ja-JP" altLang="ja-JP" sz="1300" b="0" i="0" u="none" strike="noStrike" kern="0" cap="none" spc="0" normalizeH="0" baseline="0" noProof="0">
              <a:ln>
                <a:noFill/>
              </a:ln>
              <a:solidFill>
                <a:prstClr val="black"/>
              </a:solidFill>
              <a:effectLst/>
              <a:uLnTx/>
              <a:uFillTx/>
              <a:latin typeface="+mn-lt"/>
              <a:ea typeface="+mn-ea"/>
              <a:cs typeface="+mn-cs"/>
            </a:rPr>
            <a:t>類似団体平均を下回っている。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今後も、事務事業の見直しを行い経常経費の抑制に努める。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149860</xdr:rowOff>
    </xdr:from>
    <xdr:to>
      <xdr:col>24</xdr:col>
      <xdr:colOff>31750</xdr:colOff>
      <xdr:row>80</xdr:row>
      <xdr:rowOff>136144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108221</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23</xdr:col>
      <xdr:colOff>628650</xdr:colOff>
      <xdr:row>80</xdr:row>
      <xdr:rowOff>136144</xdr:rowOff>
    </xdr:from>
    <xdr:to>
      <xdr:col>24</xdr:col>
      <xdr:colOff>120650</xdr:colOff>
      <xdr:row>80</xdr:row>
      <xdr:rowOff>136144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64787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23</xdr:col>
      <xdr:colOff>628650</xdr:colOff>
      <xdr:row>74</xdr:row>
      <xdr:rowOff>149860</xdr:rowOff>
    </xdr:from>
    <xdr:to>
      <xdr:col>24</xdr:col>
      <xdr:colOff>120650</xdr:colOff>
      <xdr:row>74</xdr:row>
      <xdr:rowOff>149860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147574</xdr:rowOff>
    </xdr:from>
    <xdr:to>
      <xdr:col>24</xdr:col>
      <xdr:colOff>31750</xdr:colOff>
      <xdr:row>76</xdr:row>
      <xdr:rowOff>8128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30063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87140</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6459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138430</xdr:rowOff>
    </xdr:from>
    <xdr:to>
      <xdr:col>22</xdr:col>
      <xdr:colOff>565150</xdr:colOff>
      <xdr:row>76</xdr:row>
      <xdr:rowOff>8128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9971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133350</xdr:rowOff>
    </xdr:from>
    <xdr:to>
      <xdr:col>22</xdr:col>
      <xdr:colOff>615950</xdr:colOff>
      <xdr:row>78</xdr:row>
      <xdr:rowOff>63500</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138430</xdr:rowOff>
    </xdr:from>
    <xdr:to>
      <xdr:col>21</xdr:col>
      <xdr:colOff>361950</xdr:colOff>
      <xdr:row>75</xdr:row>
      <xdr:rowOff>170435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29971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43" name="フローチャート : 判断 442">
          <a:extLst>
            <a:ext uri="{FF2B5EF4-FFF2-40B4-BE49-F238E27FC236}">
              <a16:creationId xmlns:a16="http://schemas.microsoft.com/office/drawing/2014/main" id="{00000000-0008-0000-0400-0000BB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170435</xdr:rowOff>
    </xdr:from>
    <xdr:to>
      <xdr:col>20</xdr:col>
      <xdr:colOff>158750</xdr:colOff>
      <xdr:row>76</xdr:row>
      <xdr:rowOff>3556</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029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6" name="フローチャート : 判断 445">
          <a:extLst>
            <a:ext uri="{FF2B5EF4-FFF2-40B4-BE49-F238E27FC236}">
              <a16:creationId xmlns:a16="http://schemas.microsoft.com/office/drawing/2014/main" id="{00000000-0008-0000-0400-0000BE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48" name="フローチャート : 判断 447">
          <a:extLst>
            <a:ext uri="{FF2B5EF4-FFF2-40B4-BE49-F238E27FC236}">
              <a16:creationId xmlns:a16="http://schemas.microsoft.com/office/drawing/2014/main" id="{00000000-0008-0000-0400-0000C0010000}"/>
            </a:ext>
          </a:extLst>
        </xdr:cNvPr>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96774</xdr:rowOff>
    </xdr:from>
    <xdr:to>
      <xdr:col>24</xdr:col>
      <xdr:colOff>82550</xdr:colOff>
      <xdr:row>76</xdr:row>
      <xdr:rowOff>26924</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113301</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128778</xdr:rowOff>
    </xdr:from>
    <xdr:to>
      <xdr:col>22</xdr:col>
      <xdr:colOff>615950</xdr:colOff>
      <xdr:row>76</xdr:row>
      <xdr:rowOff>58928</xdr:rowOff>
    </xdr:to>
    <xdr:sp macro="" textlink="">
      <xdr:nvSpPr>
        <xdr:cNvPr id="457" name="円/楕円 456">
          <a:extLst>
            <a:ext uri="{FF2B5EF4-FFF2-40B4-BE49-F238E27FC236}">
              <a16:creationId xmlns:a16="http://schemas.microsoft.com/office/drawing/2014/main" id="{00000000-0008-0000-0400-0000C9010000}"/>
            </a:ext>
          </a:extLst>
        </xdr:cNvPr>
        <xdr:cNvSpPr/>
      </xdr:nvSpPr>
      <xdr:spPr>
        <a:xfrm>
          <a:off x="15621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69105</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87630</xdr:rowOff>
    </xdr:from>
    <xdr:to>
      <xdr:col>21</xdr:col>
      <xdr:colOff>412750</xdr:colOff>
      <xdr:row>76</xdr:row>
      <xdr:rowOff>17780</xdr:rowOff>
    </xdr:to>
    <xdr:sp macro="" textlink="">
      <xdr:nvSpPr>
        <xdr:cNvPr id="459" name="円/楕円 458">
          <a:extLst>
            <a:ext uri="{FF2B5EF4-FFF2-40B4-BE49-F238E27FC236}">
              <a16:creationId xmlns:a16="http://schemas.microsoft.com/office/drawing/2014/main" id="{00000000-0008-0000-0400-0000CB010000}"/>
            </a:ext>
          </a:extLst>
        </xdr:cNvPr>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27957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119634</xdr:rowOff>
    </xdr:from>
    <xdr:to>
      <xdr:col>20</xdr:col>
      <xdr:colOff>209550</xdr:colOff>
      <xdr:row>76</xdr:row>
      <xdr:rowOff>49783</xdr:rowOff>
    </xdr:to>
    <xdr:sp macro="" textlink="">
      <xdr:nvSpPr>
        <xdr:cNvPr id="461" name="円/楕円 460">
          <a:extLst>
            <a:ext uri="{FF2B5EF4-FFF2-40B4-BE49-F238E27FC236}">
              <a16:creationId xmlns:a16="http://schemas.microsoft.com/office/drawing/2014/main" id="{00000000-0008-0000-0400-0000CD010000}"/>
            </a:ext>
          </a:extLst>
        </xdr:cNvPr>
        <xdr:cNvSpPr/>
      </xdr:nvSpPr>
      <xdr:spPr>
        <a:xfrm>
          <a:off x="13843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59961</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63" name="円/楕円 462">
          <a:extLst>
            <a:ext uri="{FF2B5EF4-FFF2-40B4-BE49-F238E27FC236}">
              <a16:creationId xmlns:a16="http://schemas.microsoft.com/office/drawing/2014/main" id="{00000000-0008-0000-0400-0000CF010000}"/>
            </a:ext>
          </a:extLst>
        </xdr:cNvPr>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青森県南部町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138415</xdr:rowOff>
    </xdr:from>
    <xdr:to>
      <xdr:col>4</xdr:col>
      <xdr:colOff>1117600</xdr:colOff>
      <xdr:row>19</xdr:row>
      <xdr:rowOff>170564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3440"/>
          <a:ext cx="0" cy="12322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142641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60,533</a:t>
          </a:r>
          <a:endParaRPr kumimoji="1" lang="ja-JP" altLang="en-US" sz="1000" b="1">
            <a:latin typeface="ＭＳ Ｐゴシック"/>
          </a:endParaRPr>
        </a:p>
      </xdr:txBody>
    </xdr:sp>
    <xdr:clientData/>
  </xdr:oneCellAnchor>
  <xdr:twoCellAnchor>
    <xdr:from>
      <xdr:col>4</xdr:col>
      <xdr:colOff>1028700</xdr:colOff>
      <xdr:row>19</xdr:row>
      <xdr:rowOff>170564</xdr:rowOff>
    </xdr:from>
    <xdr:to>
      <xdr:col>5</xdr:col>
      <xdr:colOff>73025</xdr:colOff>
      <xdr:row>19</xdr:row>
      <xdr:rowOff>170564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5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53342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8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222,252</a:t>
          </a:r>
          <a:endParaRPr kumimoji="1" lang="ja-JP" altLang="en-US" sz="1000" b="1">
            <a:latin typeface="ＭＳ Ｐゴシック"/>
          </a:endParaRPr>
        </a:p>
      </xdr:txBody>
    </xdr:sp>
    <xdr:clientData/>
  </xdr:oneCellAnchor>
  <xdr:twoCellAnchor>
    <xdr:from>
      <xdr:col>4</xdr:col>
      <xdr:colOff>1028700</xdr:colOff>
      <xdr:row>12</xdr:row>
      <xdr:rowOff>138415</xdr:rowOff>
    </xdr:from>
    <xdr:to>
      <xdr:col>5</xdr:col>
      <xdr:colOff>73025</xdr:colOff>
      <xdr:row>12</xdr:row>
      <xdr:rowOff>138415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6192</xdr:rowOff>
    </xdr:from>
    <xdr:to>
      <xdr:col>4</xdr:col>
      <xdr:colOff>1117600</xdr:colOff>
      <xdr:row>18</xdr:row>
      <xdr:rowOff>26111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39917"/>
          <a:ext cx="647700" cy="19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46885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7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30358</xdr:rowOff>
    </xdr:from>
    <xdr:to>
      <xdr:col>5</xdr:col>
      <xdr:colOff>34925</xdr:colOff>
      <xdr:row>17</xdr:row>
      <xdr:rowOff>131958</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6192</xdr:rowOff>
    </xdr:from>
    <xdr:to>
      <xdr:col>4</xdr:col>
      <xdr:colOff>469900</xdr:colOff>
      <xdr:row>18</xdr:row>
      <xdr:rowOff>9759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39917"/>
          <a:ext cx="698500" cy="3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41057</xdr:rowOff>
    </xdr:from>
    <xdr:to>
      <xdr:col>4</xdr:col>
      <xdr:colOff>520700</xdr:colOff>
      <xdr:row>17</xdr:row>
      <xdr:rowOff>142657</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152834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2169</xdr:rowOff>
    </xdr:from>
    <xdr:to>
      <xdr:col>3</xdr:col>
      <xdr:colOff>904875</xdr:colOff>
      <xdr:row>18</xdr:row>
      <xdr:rowOff>9759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35894"/>
          <a:ext cx="698500" cy="7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63825</xdr:rowOff>
    </xdr:from>
    <xdr:to>
      <xdr:col>3</xdr:col>
      <xdr:colOff>955675</xdr:colOff>
      <xdr:row>17</xdr:row>
      <xdr:rowOff>165425</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4152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125506</xdr:rowOff>
    </xdr:from>
    <xdr:to>
      <xdr:col>3</xdr:col>
      <xdr:colOff>206375</xdr:colOff>
      <xdr:row>18</xdr:row>
      <xdr:rowOff>2169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87781"/>
          <a:ext cx="698500" cy="48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38191</xdr:rowOff>
    </xdr:from>
    <xdr:to>
      <xdr:col>3</xdr:col>
      <xdr:colOff>257175</xdr:colOff>
      <xdr:row>17</xdr:row>
      <xdr:rowOff>139791</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149968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24247</xdr:rowOff>
    </xdr:from>
    <xdr:to>
      <xdr:col>2</xdr:col>
      <xdr:colOff>692150</xdr:colOff>
      <xdr:row>17</xdr:row>
      <xdr:rowOff>125847</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298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136024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5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146761</xdr:rowOff>
    </xdr:from>
    <xdr:to>
      <xdr:col>5</xdr:col>
      <xdr:colOff>34925</xdr:colOff>
      <xdr:row>18</xdr:row>
      <xdr:rowOff>76911</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310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118838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8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101,990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126842</xdr:rowOff>
    </xdr:from>
    <xdr:to>
      <xdr:col>4</xdr:col>
      <xdr:colOff>520700</xdr:colOff>
      <xdr:row>18</xdr:row>
      <xdr:rowOff>56992</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3089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41769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75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104,604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130409</xdr:rowOff>
    </xdr:from>
    <xdr:to>
      <xdr:col>3</xdr:col>
      <xdr:colOff>955675</xdr:colOff>
      <xdr:row>18</xdr:row>
      <xdr:rowOff>60559</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309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45336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7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104,136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122819</xdr:rowOff>
    </xdr:from>
    <xdr:to>
      <xdr:col>3</xdr:col>
      <xdr:colOff>257175</xdr:colOff>
      <xdr:row>18</xdr:row>
      <xdr:rowOff>52969</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3085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37746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7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105,132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74706</xdr:rowOff>
    </xdr:from>
    <xdr:to>
      <xdr:col>2</xdr:col>
      <xdr:colOff>692150</xdr:colOff>
      <xdr:row>18</xdr:row>
      <xdr:rowOff>4856</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3036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161083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2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322091</xdr:rowOff>
    </xdr:from>
    <xdr:to>
      <xdr:col>4</xdr:col>
      <xdr:colOff>1117600</xdr:colOff>
      <xdr:row>37</xdr:row>
      <xdr:rowOff>318243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46641"/>
          <a:ext cx="0" cy="1196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290320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1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5,961</a:t>
          </a:r>
          <a:endParaRPr kumimoji="1" lang="ja-JP" altLang="en-US" sz="1000" b="1">
            <a:latin typeface="ＭＳ Ｐゴシック"/>
          </a:endParaRPr>
        </a:p>
      </xdr:txBody>
    </xdr:sp>
    <xdr:clientData/>
  </xdr:oneCellAnchor>
  <xdr:twoCellAnchor>
    <xdr:from>
      <xdr:col>4</xdr:col>
      <xdr:colOff>1028700</xdr:colOff>
      <xdr:row>37</xdr:row>
      <xdr:rowOff>318243</xdr:rowOff>
    </xdr:from>
    <xdr:to>
      <xdr:col>5</xdr:col>
      <xdr:colOff>73025</xdr:colOff>
      <xdr:row>37</xdr:row>
      <xdr:rowOff>318243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42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65568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68,759</a:t>
          </a:r>
          <a:endParaRPr kumimoji="1" lang="ja-JP" altLang="en-US" sz="1000" b="1">
            <a:latin typeface="ＭＳ Ｐゴシック"/>
          </a:endParaRPr>
        </a:p>
      </xdr:txBody>
    </xdr:sp>
    <xdr:clientData/>
  </xdr:oneCellAnchor>
  <xdr:twoCellAnchor>
    <xdr:from>
      <xdr:col>4</xdr:col>
      <xdr:colOff>1028700</xdr:colOff>
      <xdr:row>33</xdr:row>
      <xdr:rowOff>322091</xdr:rowOff>
    </xdr:from>
    <xdr:to>
      <xdr:col>5</xdr:col>
      <xdr:colOff>73025</xdr:colOff>
      <xdr:row>33</xdr:row>
      <xdr:rowOff>322091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466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305136</xdr:rowOff>
    </xdr:from>
    <xdr:to>
      <xdr:col>4</xdr:col>
      <xdr:colOff>1117600</xdr:colOff>
      <xdr:row>36</xdr:row>
      <xdr:rowOff>43561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15486"/>
          <a:ext cx="647700" cy="81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156963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7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311886</xdr:rowOff>
    </xdr:from>
    <xdr:to>
      <xdr:col>5</xdr:col>
      <xdr:colOff>34925</xdr:colOff>
      <xdr:row>36</xdr:row>
      <xdr:rowOff>70586</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56007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233146</xdr:rowOff>
    </xdr:from>
    <xdr:to>
      <xdr:col>4</xdr:col>
      <xdr:colOff>469900</xdr:colOff>
      <xdr:row>35</xdr:row>
      <xdr:rowOff>305136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43496"/>
          <a:ext cx="698500" cy="71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270643</xdr:rowOff>
    </xdr:from>
    <xdr:to>
      <xdr:col>4</xdr:col>
      <xdr:colOff>520700</xdr:colOff>
      <xdr:row>36</xdr:row>
      <xdr:rowOff>29343</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953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14120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6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154222</xdr:rowOff>
    </xdr:from>
    <xdr:to>
      <xdr:col>3</xdr:col>
      <xdr:colOff>904875</xdr:colOff>
      <xdr:row>35</xdr:row>
      <xdr:rowOff>233146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64572"/>
          <a:ext cx="698500" cy="78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188119</xdr:rowOff>
    </xdr:from>
    <xdr:to>
      <xdr:col>3</xdr:col>
      <xdr:colOff>955675</xdr:colOff>
      <xdr:row>35</xdr:row>
      <xdr:rowOff>289719</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254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274496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8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89509</xdr:rowOff>
    </xdr:from>
    <xdr:to>
      <xdr:col>3</xdr:col>
      <xdr:colOff>206375</xdr:colOff>
      <xdr:row>35</xdr:row>
      <xdr:rowOff>154222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99859"/>
          <a:ext cx="698500" cy="64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138512</xdr:rowOff>
    </xdr:from>
    <xdr:to>
      <xdr:col>3</xdr:col>
      <xdr:colOff>257175</xdr:colOff>
      <xdr:row>35</xdr:row>
      <xdr:rowOff>240112</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3556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224889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61950</xdr:rowOff>
    </xdr:from>
    <xdr:to>
      <xdr:col>2</xdr:col>
      <xdr:colOff>692150</xdr:colOff>
      <xdr:row>35</xdr:row>
      <xdr:rowOff>163550</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2857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148327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335661</xdr:rowOff>
    </xdr:from>
    <xdr:to>
      <xdr:col>5</xdr:col>
      <xdr:colOff>34925</xdr:colOff>
      <xdr:row>36</xdr:row>
      <xdr:rowOff>94361</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5600700" y="6946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307738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29,380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254336</xdr:rowOff>
    </xdr:from>
    <xdr:to>
      <xdr:col>4</xdr:col>
      <xdr:colOff>520700</xdr:colOff>
      <xdr:row>36</xdr:row>
      <xdr:rowOff>13036</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953000" y="6864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23213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3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33,649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182346</xdr:rowOff>
    </xdr:from>
    <xdr:to>
      <xdr:col>3</xdr:col>
      <xdr:colOff>955675</xdr:colOff>
      <xdr:row>35</xdr:row>
      <xdr:rowOff>283946</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254500" y="6792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294123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6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37,428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103422</xdr:rowOff>
    </xdr:from>
    <xdr:to>
      <xdr:col>3</xdr:col>
      <xdr:colOff>257175</xdr:colOff>
      <xdr:row>35</xdr:row>
      <xdr:rowOff>205022</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3556000" y="6713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215199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41,571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38709</xdr:rowOff>
    </xdr:from>
    <xdr:to>
      <xdr:col>2</xdr:col>
      <xdr:colOff>692150</xdr:colOff>
      <xdr:row>35</xdr:row>
      <xdr:rowOff>140309</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2857500" y="6649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150487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1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青森県南部町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19,343
19,291
153.12
11,192,521
10,825,143
303,036
7,580,450
13,248,339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122917</xdr:rowOff>
    </xdr:from>
    <xdr:to>
      <xdr:col>6</xdr:col>
      <xdr:colOff>510540</xdr:colOff>
      <xdr:row>39</xdr:row>
      <xdr:rowOff>91656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4967"/>
          <a:ext cx="1270" cy="1683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95483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57,522</a:t>
          </a:r>
          <a:endParaRPr kumimoji="1" lang="ja-JP" altLang="en-US" sz="1000" b="1">
            <a:latin typeface="ＭＳ Ｐゴシック"/>
          </a:endParaRPr>
        </a:p>
      </xdr:txBody>
    </xdr:sp>
    <xdr:clientData/>
  </xdr:oneCellAnchor>
  <xdr:twoCellAnchor>
    <xdr:from>
      <xdr:col>6</xdr:col>
      <xdr:colOff>422275</xdr:colOff>
      <xdr:row>39</xdr:row>
      <xdr:rowOff>91656</xdr:rowOff>
    </xdr:from>
    <xdr:to>
      <xdr:col>6</xdr:col>
      <xdr:colOff>600075</xdr:colOff>
      <xdr:row>39</xdr:row>
      <xdr:rowOff>91656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69594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145,881</a:t>
          </a:r>
          <a:endParaRPr kumimoji="1" lang="ja-JP" altLang="en-US" sz="1000" b="1">
            <a:latin typeface="ＭＳ Ｐゴシック"/>
          </a:endParaRPr>
        </a:p>
      </xdr:txBody>
    </xdr:sp>
    <xdr:clientData/>
  </xdr:oneCellAnchor>
  <xdr:twoCellAnchor>
    <xdr:from>
      <xdr:col>6</xdr:col>
      <xdr:colOff>422275</xdr:colOff>
      <xdr:row>29</xdr:row>
      <xdr:rowOff>122917</xdr:rowOff>
    </xdr:from>
    <xdr:to>
      <xdr:col>6</xdr:col>
      <xdr:colOff>600075</xdr:colOff>
      <xdr:row>29</xdr:row>
      <xdr:rowOff>122917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84093</xdr:rowOff>
    </xdr:from>
    <xdr:to>
      <xdr:col>6</xdr:col>
      <xdr:colOff>511175</xdr:colOff>
      <xdr:row>37</xdr:row>
      <xdr:rowOff>102286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27743"/>
          <a:ext cx="838200" cy="1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30529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9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7652</xdr:rowOff>
    </xdr:from>
    <xdr:to>
      <xdr:col>6</xdr:col>
      <xdr:colOff>561975</xdr:colOff>
      <xdr:row>35</xdr:row>
      <xdr:rowOff>109252</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600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28867</xdr:rowOff>
    </xdr:from>
    <xdr:to>
      <xdr:col>5</xdr:col>
      <xdr:colOff>358775</xdr:colOff>
      <xdr:row>37</xdr:row>
      <xdr:rowOff>84093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72517"/>
          <a:ext cx="889000" cy="5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26683</xdr:rowOff>
    </xdr:from>
    <xdr:to>
      <xdr:col>5</xdr:col>
      <xdr:colOff>409575</xdr:colOff>
      <xdr:row>35</xdr:row>
      <xdr:rowOff>128283</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60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144810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578</xdr:rowOff>
    </xdr:from>
    <xdr:to>
      <xdr:col>4</xdr:col>
      <xdr:colOff>155575</xdr:colOff>
      <xdr:row>37</xdr:row>
      <xdr:rowOff>28867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44228"/>
          <a:ext cx="889000" cy="2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56667</xdr:rowOff>
    </xdr:from>
    <xdr:to>
      <xdr:col>4</xdr:col>
      <xdr:colOff>206375</xdr:colOff>
      <xdr:row>35</xdr:row>
      <xdr:rowOff>158267</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0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3344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60033</xdr:rowOff>
    </xdr:from>
    <xdr:to>
      <xdr:col>2</xdr:col>
      <xdr:colOff>638175</xdr:colOff>
      <xdr:row>37</xdr:row>
      <xdr:rowOff>578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32233"/>
          <a:ext cx="889000" cy="1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151174</xdr:rowOff>
    </xdr:from>
    <xdr:to>
      <xdr:col>3</xdr:col>
      <xdr:colOff>3175</xdr:colOff>
      <xdr:row>35</xdr:row>
      <xdr:rowOff>81324</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59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97851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125114</xdr:rowOff>
    </xdr:from>
    <xdr:to>
      <xdr:col>1</xdr:col>
      <xdr:colOff>485775</xdr:colOff>
      <xdr:row>35</xdr:row>
      <xdr:rowOff>55264</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59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71791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2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98,099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51486</xdr:rowOff>
    </xdr:from>
    <xdr:to>
      <xdr:col>6</xdr:col>
      <xdr:colOff>561975</xdr:colOff>
      <xdr:row>37</xdr:row>
      <xdr:rowOff>153086</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63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29913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74,964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33293</xdr:rowOff>
    </xdr:from>
    <xdr:to>
      <xdr:col>5</xdr:col>
      <xdr:colOff>409575</xdr:colOff>
      <xdr:row>37</xdr:row>
      <xdr:rowOff>134893</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63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126020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75,919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149517</xdr:rowOff>
    </xdr:from>
    <xdr:to>
      <xdr:col>4</xdr:col>
      <xdr:colOff>206375</xdr:colOff>
      <xdr:row>37</xdr:row>
      <xdr:rowOff>79667</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63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70794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78,818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121228</xdr:rowOff>
    </xdr:from>
    <xdr:to>
      <xdr:col>3</xdr:col>
      <xdr:colOff>3175</xdr:colOff>
      <xdr:row>37</xdr:row>
      <xdr:rowOff>51378</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629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42505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8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80,303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9233</xdr:rowOff>
    </xdr:from>
    <xdr:to>
      <xdr:col>1</xdr:col>
      <xdr:colOff>485775</xdr:colOff>
      <xdr:row>36</xdr:row>
      <xdr:rowOff>110833</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618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101960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7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43933</xdr:rowOff>
    </xdr:from>
    <xdr:to>
      <xdr:col>6</xdr:col>
      <xdr:colOff>510540</xdr:colOff>
      <xdr:row>59</xdr:row>
      <xdr:rowOff>148795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7883"/>
          <a:ext cx="1270" cy="1476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152622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56,943</a:t>
          </a:r>
          <a:endParaRPr kumimoji="1" lang="ja-JP" altLang="en-US" sz="1000" b="1">
            <a:latin typeface="ＭＳ Ｐゴシック"/>
          </a:endParaRPr>
        </a:p>
      </xdr:txBody>
    </xdr:sp>
    <xdr:clientData/>
  </xdr:oneCellAnchor>
  <xdr:twoCellAnchor>
    <xdr:from>
      <xdr:col>6</xdr:col>
      <xdr:colOff>422275</xdr:colOff>
      <xdr:row>59</xdr:row>
      <xdr:rowOff>148795</xdr:rowOff>
    </xdr:from>
    <xdr:to>
      <xdr:col>6</xdr:col>
      <xdr:colOff>600075</xdr:colOff>
      <xdr:row>59</xdr:row>
      <xdr:rowOff>148795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6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162060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147,365</a:t>
          </a:r>
          <a:endParaRPr kumimoji="1" lang="ja-JP" altLang="en-US" sz="1000" b="1">
            <a:latin typeface="ＭＳ Ｐゴシック"/>
          </a:endParaRPr>
        </a:p>
      </xdr:txBody>
    </xdr:sp>
    <xdr:clientData/>
  </xdr:oneCellAnchor>
  <xdr:twoCellAnchor>
    <xdr:from>
      <xdr:col>6</xdr:col>
      <xdr:colOff>422275</xdr:colOff>
      <xdr:row>51</xdr:row>
      <xdr:rowOff>43933</xdr:rowOff>
    </xdr:from>
    <xdr:to>
      <xdr:col>6</xdr:col>
      <xdr:colOff>600075</xdr:colOff>
      <xdr:row>51</xdr:row>
      <xdr:rowOff>43933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7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56914</xdr:rowOff>
    </xdr:from>
    <xdr:to>
      <xdr:col>6</xdr:col>
      <xdr:colOff>511175</xdr:colOff>
      <xdr:row>59</xdr:row>
      <xdr:rowOff>60082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001014"/>
          <a:ext cx="838200" cy="17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144075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7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121198</xdr:rowOff>
    </xdr:from>
    <xdr:to>
      <xdr:col>6</xdr:col>
      <xdr:colOff>561975</xdr:colOff>
      <xdr:row>57</xdr:row>
      <xdr:rowOff>51348</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4584700" y="97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36536</xdr:rowOff>
    </xdr:from>
    <xdr:to>
      <xdr:col>5</xdr:col>
      <xdr:colOff>358775</xdr:colOff>
      <xdr:row>59</xdr:row>
      <xdr:rowOff>60082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10152086"/>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60750</xdr:rowOff>
    </xdr:from>
    <xdr:to>
      <xdr:col>5</xdr:col>
      <xdr:colOff>409575</xdr:colOff>
      <xdr:row>57</xdr:row>
      <xdr:rowOff>162350</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3746500" y="98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7427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0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36536</xdr:rowOff>
    </xdr:from>
    <xdr:to>
      <xdr:col>4</xdr:col>
      <xdr:colOff>155575</xdr:colOff>
      <xdr:row>59</xdr:row>
      <xdr:rowOff>84346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152086"/>
          <a:ext cx="889000" cy="4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122635</xdr:rowOff>
    </xdr:from>
    <xdr:to>
      <xdr:col>4</xdr:col>
      <xdr:colOff>206375</xdr:colOff>
      <xdr:row>58</xdr:row>
      <xdr:rowOff>52785</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2857500" y="989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69312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7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63853</xdr:rowOff>
    </xdr:from>
    <xdr:to>
      <xdr:col>2</xdr:col>
      <xdr:colOff>638175</xdr:colOff>
      <xdr:row>59</xdr:row>
      <xdr:rowOff>84346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179403"/>
          <a:ext cx="889000" cy="2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17201</xdr:rowOff>
    </xdr:from>
    <xdr:to>
      <xdr:col>3</xdr:col>
      <xdr:colOff>3175</xdr:colOff>
      <xdr:row>58</xdr:row>
      <xdr:rowOff>118801</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968500" y="9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135328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3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23569</xdr:rowOff>
    </xdr:from>
    <xdr:to>
      <xdr:col>1</xdr:col>
      <xdr:colOff>485775</xdr:colOff>
      <xdr:row>57</xdr:row>
      <xdr:rowOff>125169</xdr:rowOff>
    </xdr:to>
    <xdr:sp macro="" textlink="">
      <xdr:nvSpPr>
        <xdr:cNvPr id="133" name="フローチャート : 判断 132">
          <a:extLst>
            <a:ext uri="{FF2B5EF4-FFF2-40B4-BE49-F238E27FC236}">
              <a16:creationId xmlns:a16="http://schemas.microsoft.com/office/drawing/2014/main" id="{00000000-0008-0000-0600-000085000000}"/>
            </a:ext>
          </a:extLst>
        </xdr:cNvPr>
        <xdr:cNvSpPr/>
      </xdr:nvSpPr>
      <xdr:spPr>
        <a:xfrm>
          <a:off x="1079500" y="979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141696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7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6114</xdr:rowOff>
    </xdr:from>
    <xdr:to>
      <xdr:col>6</xdr:col>
      <xdr:colOff>561975</xdr:colOff>
      <xdr:row>58</xdr:row>
      <xdr:rowOff>107714</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4584700" y="995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155991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73,070</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9282</xdr:rowOff>
    </xdr:from>
    <xdr:to>
      <xdr:col>5</xdr:col>
      <xdr:colOff>409575</xdr:colOff>
      <xdr:row>59</xdr:row>
      <xdr:rowOff>110882</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3746500" y="1012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102009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21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62,376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157186</xdr:rowOff>
    </xdr:from>
    <xdr:to>
      <xdr:col>4</xdr:col>
      <xdr:colOff>206375</xdr:colOff>
      <xdr:row>59</xdr:row>
      <xdr:rowOff>87336</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2857500" y="1010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78463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9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63,818</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33546</xdr:rowOff>
    </xdr:from>
    <xdr:to>
      <xdr:col>3</xdr:col>
      <xdr:colOff>3175</xdr:colOff>
      <xdr:row>59</xdr:row>
      <xdr:rowOff>135146</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968500" y="1014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126273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24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60,890</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13053</xdr:rowOff>
    </xdr:from>
    <xdr:to>
      <xdr:col>1</xdr:col>
      <xdr:colOff>485775</xdr:colOff>
      <xdr:row>59</xdr:row>
      <xdr:rowOff>114653</xdr:rowOff>
    </xdr:to>
    <xdr:sp macro="" textlink="">
      <xdr:nvSpPr>
        <xdr:cNvPr id="148" name="円/楕円 147">
          <a:extLst>
            <a:ext uri="{FF2B5EF4-FFF2-40B4-BE49-F238E27FC236}">
              <a16:creationId xmlns:a16="http://schemas.microsoft.com/office/drawing/2014/main" id="{00000000-0008-0000-0600-000094000000}"/>
            </a:ext>
          </a:extLst>
        </xdr:cNvPr>
        <xdr:cNvSpPr/>
      </xdr:nvSpPr>
      <xdr:spPr>
        <a:xfrm>
          <a:off x="1079500" y="1012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105780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66456</xdr:rowOff>
    </xdr:from>
    <xdr:to>
      <xdr:col>6</xdr:col>
      <xdr:colOff>510540</xdr:colOff>
      <xdr:row>78</xdr:row>
      <xdr:rowOff>98278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7956"/>
          <a:ext cx="1270" cy="140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102105</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78</xdr:row>
      <xdr:rowOff>98278</xdr:rowOff>
    </xdr:from>
    <xdr:to>
      <xdr:col>6</xdr:col>
      <xdr:colOff>600075</xdr:colOff>
      <xdr:row>78</xdr:row>
      <xdr:rowOff>98278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1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13133</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31,602</a:t>
          </a:r>
          <a:endParaRPr kumimoji="1" lang="ja-JP" altLang="en-US" sz="1000" b="1">
            <a:latin typeface="ＭＳ Ｐゴシック"/>
          </a:endParaRPr>
        </a:p>
      </xdr:txBody>
    </xdr:sp>
    <xdr:clientData/>
  </xdr:oneCellAnchor>
  <xdr:twoCellAnchor>
    <xdr:from>
      <xdr:col>6</xdr:col>
      <xdr:colOff>422275</xdr:colOff>
      <xdr:row>70</xdr:row>
      <xdr:rowOff>66456</xdr:rowOff>
    </xdr:from>
    <xdr:to>
      <xdr:col>6</xdr:col>
      <xdr:colOff>600075</xdr:colOff>
      <xdr:row>70</xdr:row>
      <xdr:rowOff>66456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23251</xdr:rowOff>
    </xdr:from>
    <xdr:to>
      <xdr:col>6</xdr:col>
      <xdr:colOff>511175</xdr:colOff>
      <xdr:row>77</xdr:row>
      <xdr:rowOff>66594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24901"/>
          <a:ext cx="838200" cy="4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30990</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89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8113</xdr:rowOff>
    </xdr:from>
    <xdr:to>
      <xdr:col>6</xdr:col>
      <xdr:colOff>561975</xdr:colOff>
      <xdr:row>76</xdr:row>
      <xdr:rowOff>109713</xdr:rowOff>
    </xdr:to>
    <xdr:sp macro="" textlink="">
      <xdr:nvSpPr>
        <xdr:cNvPr id="178" name="フローチャート : 判断 177">
          <a:extLst>
            <a:ext uri="{FF2B5EF4-FFF2-40B4-BE49-F238E27FC236}">
              <a16:creationId xmlns:a16="http://schemas.microsoft.com/office/drawing/2014/main" id="{00000000-0008-0000-0600-0000B2000000}"/>
            </a:ext>
          </a:extLst>
        </xdr:cNvPr>
        <xdr:cNvSpPr/>
      </xdr:nvSpPr>
      <xdr:spPr>
        <a:xfrm>
          <a:off x="45847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116018</xdr:rowOff>
    </xdr:from>
    <xdr:to>
      <xdr:col>5</xdr:col>
      <xdr:colOff>358775</xdr:colOff>
      <xdr:row>77</xdr:row>
      <xdr:rowOff>66594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46218"/>
          <a:ext cx="889000" cy="12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26355</xdr:rowOff>
    </xdr:from>
    <xdr:to>
      <xdr:col>5</xdr:col>
      <xdr:colOff>409575</xdr:colOff>
      <xdr:row>76</xdr:row>
      <xdr:rowOff>127955</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3746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144482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7"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116018</xdr:rowOff>
    </xdr:from>
    <xdr:to>
      <xdr:col>4</xdr:col>
      <xdr:colOff>155575</xdr:colOff>
      <xdr:row>77</xdr:row>
      <xdr:rowOff>84288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46218"/>
          <a:ext cx="889000" cy="13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41900</xdr:rowOff>
    </xdr:from>
    <xdr:to>
      <xdr:col>4</xdr:col>
      <xdr:colOff>206375</xdr:colOff>
      <xdr:row>76</xdr:row>
      <xdr:rowOff>143500</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2857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160027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7" y="12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65405</xdr:rowOff>
    </xdr:from>
    <xdr:to>
      <xdr:col>2</xdr:col>
      <xdr:colOff>638175</xdr:colOff>
      <xdr:row>77</xdr:row>
      <xdr:rowOff>84288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67055"/>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45740</xdr:rowOff>
    </xdr:from>
    <xdr:to>
      <xdr:col>3</xdr:col>
      <xdr:colOff>3175</xdr:colOff>
      <xdr:row>76</xdr:row>
      <xdr:rowOff>147340</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1968500" y="1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163868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7" y="1285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72075</xdr:rowOff>
    </xdr:from>
    <xdr:to>
      <xdr:col>1</xdr:col>
      <xdr:colOff>485775</xdr:colOff>
      <xdr:row>77</xdr:row>
      <xdr:rowOff>2225</xdr:rowOff>
    </xdr:to>
    <xdr:sp macro="" textlink="">
      <xdr:nvSpPr>
        <xdr:cNvPr id="188" name="フローチャート : 判断 187">
          <a:extLst>
            <a:ext uri="{FF2B5EF4-FFF2-40B4-BE49-F238E27FC236}">
              <a16:creationId xmlns:a16="http://schemas.microsoft.com/office/drawing/2014/main" id="{00000000-0008-0000-0600-0000BC000000}"/>
            </a:ext>
          </a:extLst>
        </xdr:cNvPr>
        <xdr:cNvSpPr/>
      </xdr:nvSpPr>
      <xdr:spPr>
        <a:xfrm>
          <a:off x="1079500" y="131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18752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7" y="128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143901</xdr:rowOff>
    </xdr:from>
    <xdr:to>
      <xdr:col>6</xdr:col>
      <xdr:colOff>561975</xdr:colOff>
      <xdr:row>77</xdr:row>
      <xdr:rowOff>74051</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4584700" y="131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122328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5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15794</xdr:rowOff>
    </xdr:from>
    <xdr:to>
      <xdr:col>5</xdr:col>
      <xdr:colOff>409575</xdr:colOff>
      <xdr:row>77</xdr:row>
      <xdr:rowOff>117394</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3746500" y="132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108521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7" y="133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65218</xdr:rowOff>
    </xdr:from>
    <xdr:to>
      <xdr:col>4</xdr:col>
      <xdr:colOff>206375</xdr:colOff>
      <xdr:row>76</xdr:row>
      <xdr:rowOff>166818</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2857500" y="1309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157945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7" y="131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33488</xdr:rowOff>
    </xdr:from>
    <xdr:to>
      <xdr:col>3</xdr:col>
      <xdr:colOff>3175</xdr:colOff>
      <xdr:row>77</xdr:row>
      <xdr:rowOff>135088</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1968500" y="1323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126215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7" y="1332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14605</xdr:rowOff>
    </xdr:from>
    <xdr:to>
      <xdr:col>1</xdr:col>
      <xdr:colOff>485775</xdr:colOff>
      <xdr:row>77</xdr:row>
      <xdr:rowOff>116205</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10795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107332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7" y="1330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143300</xdr:rowOff>
    </xdr:from>
    <xdr:to>
      <xdr:col>6</xdr:col>
      <xdr:colOff>510540</xdr:colOff>
      <xdr:row>98</xdr:row>
      <xdr:rowOff>158865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3800"/>
          <a:ext cx="1270" cy="138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162692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42,994</a:t>
          </a:r>
          <a:endParaRPr kumimoji="1" lang="ja-JP" altLang="en-US" sz="1000" b="1">
            <a:latin typeface="ＭＳ Ｐゴシック"/>
          </a:endParaRPr>
        </a:p>
      </xdr:txBody>
    </xdr:sp>
    <xdr:clientData/>
  </xdr:oneCellAnchor>
  <xdr:twoCellAnchor>
    <xdr:from>
      <xdr:col>6</xdr:col>
      <xdr:colOff>422275</xdr:colOff>
      <xdr:row>98</xdr:row>
      <xdr:rowOff>158865</xdr:rowOff>
    </xdr:from>
    <xdr:to>
      <xdr:col>6</xdr:col>
      <xdr:colOff>600075</xdr:colOff>
      <xdr:row>98</xdr:row>
      <xdr:rowOff>158865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89977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4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115,811</a:t>
          </a:r>
          <a:endParaRPr kumimoji="1" lang="ja-JP" altLang="en-US" sz="1000" b="1">
            <a:latin typeface="ＭＳ Ｐゴシック"/>
          </a:endParaRPr>
        </a:p>
      </xdr:txBody>
    </xdr:sp>
    <xdr:clientData/>
  </xdr:oneCellAnchor>
  <xdr:twoCellAnchor>
    <xdr:from>
      <xdr:col>6</xdr:col>
      <xdr:colOff>422275</xdr:colOff>
      <xdr:row>90</xdr:row>
      <xdr:rowOff>143300</xdr:rowOff>
    </xdr:from>
    <xdr:to>
      <xdr:col>6</xdr:col>
      <xdr:colOff>600075</xdr:colOff>
      <xdr:row>90</xdr:row>
      <xdr:rowOff>143300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169932</xdr:rowOff>
    </xdr:from>
    <xdr:to>
      <xdr:col>6</xdr:col>
      <xdr:colOff>511175</xdr:colOff>
      <xdr:row>98</xdr:row>
      <xdr:rowOff>19762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800582"/>
          <a:ext cx="838200" cy="2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113986</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0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91109</xdr:rowOff>
    </xdr:from>
    <xdr:to>
      <xdr:col>6</xdr:col>
      <xdr:colOff>561975</xdr:colOff>
      <xdr:row>96</xdr:row>
      <xdr:rowOff>21259</xdr:rowOff>
    </xdr:to>
    <xdr:sp macro="" textlink="">
      <xdr:nvSpPr>
        <xdr:cNvPr id="236" name="フローチャート : 判断 235">
          <a:extLst>
            <a:ext uri="{FF2B5EF4-FFF2-40B4-BE49-F238E27FC236}">
              <a16:creationId xmlns:a16="http://schemas.microsoft.com/office/drawing/2014/main" id="{00000000-0008-0000-0600-0000EC000000}"/>
            </a:ext>
          </a:extLst>
        </xdr:cNvPr>
        <xdr:cNvSpPr/>
      </xdr:nvSpPr>
      <xdr:spPr>
        <a:xfrm>
          <a:off x="45847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19762</xdr:rowOff>
    </xdr:from>
    <xdr:to>
      <xdr:col>5</xdr:col>
      <xdr:colOff>358775</xdr:colOff>
      <xdr:row>98</xdr:row>
      <xdr:rowOff>101085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21862"/>
          <a:ext cx="889000" cy="8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106617</xdr:rowOff>
    </xdr:from>
    <xdr:to>
      <xdr:col>5</xdr:col>
      <xdr:colOff>409575</xdr:colOff>
      <xdr:row>96</xdr:row>
      <xdr:rowOff>36767</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3746500" y="163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53294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1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101085</xdr:rowOff>
    </xdr:from>
    <xdr:to>
      <xdr:col>4</xdr:col>
      <xdr:colOff>155575</xdr:colOff>
      <xdr:row>98</xdr:row>
      <xdr:rowOff>163418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03185"/>
          <a:ext cx="889000" cy="6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62916</xdr:rowOff>
    </xdr:from>
    <xdr:to>
      <xdr:col>4</xdr:col>
      <xdr:colOff>206375</xdr:colOff>
      <xdr:row>96</xdr:row>
      <xdr:rowOff>164516</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2857500" y="1652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9593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163418</xdr:rowOff>
    </xdr:from>
    <xdr:to>
      <xdr:col>2</xdr:col>
      <xdr:colOff>638175</xdr:colOff>
      <xdr:row>98</xdr:row>
      <xdr:rowOff>165760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65518"/>
          <a:ext cx="8890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103760</xdr:rowOff>
    </xdr:from>
    <xdr:to>
      <xdr:col>3</xdr:col>
      <xdr:colOff>3175</xdr:colOff>
      <xdr:row>97</xdr:row>
      <xdr:rowOff>33910</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1968500" y="165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50437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3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90596</xdr:rowOff>
    </xdr:from>
    <xdr:to>
      <xdr:col>1</xdr:col>
      <xdr:colOff>485775</xdr:colOff>
      <xdr:row>97</xdr:row>
      <xdr:rowOff>20746</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079500" y="165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37273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119132</xdr:rowOff>
    </xdr:from>
    <xdr:to>
      <xdr:col>6</xdr:col>
      <xdr:colOff>561975</xdr:colOff>
      <xdr:row>98</xdr:row>
      <xdr:rowOff>49282</xdr:rowOff>
    </xdr:to>
    <xdr:sp macro="" textlink="">
      <xdr:nvSpPr>
        <xdr:cNvPr id="253" name="円/楕円 252">
          <a:extLst>
            <a:ext uri="{FF2B5EF4-FFF2-40B4-BE49-F238E27FC236}">
              <a16:creationId xmlns:a16="http://schemas.microsoft.com/office/drawing/2014/main" id="{00000000-0008-0000-0600-0000FD000000}"/>
            </a:ext>
          </a:extLst>
        </xdr:cNvPr>
        <xdr:cNvSpPr/>
      </xdr:nvSpPr>
      <xdr:spPr>
        <a:xfrm>
          <a:off x="4584700" y="1674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97559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2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51,413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140412</xdr:rowOff>
    </xdr:from>
    <xdr:to>
      <xdr:col>5</xdr:col>
      <xdr:colOff>409575</xdr:colOff>
      <xdr:row>98</xdr:row>
      <xdr:rowOff>70562</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3746500" y="1677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61689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6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50285</xdr:rowOff>
    </xdr:from>
    <xdr:to>
      <xdr:col>4</xdr:col>
      <xdr:colOff>206375</xdr:colOff>
      <xdr:row>98</xdr:row>
      <xdr:rowOff>151885</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2857500" y="1685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143012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112618</xdr:rowOff>
    </xdr:from>
    <xdr:to>
      <xdr:col>3</xdr:col>
      <xdr:colOff>3175</xdr:colOff>
      <xdr:row>99</xdr:row>
      <xdr:rowOff>42768</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1968500" y="1691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33895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0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114960</xdr:rowOff>
    </xdr:from>
    <xdr:to>
      <xdr:col>1</xdr:col>
      <xdr:colOff>485775</xdr:colOff>
      <xdr:row>99</xdr:row>
      <xdr:rowOff>45110</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079500" y="1691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36237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0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3912</xdr:rowOff>
    </xdr:from>
    <xdr:to>
      <xdr:col>15</xdr:col>
      <xdr:colOff>180340</xdr:colOff>
      <xdr:row>39</xdr:row>
      <xdr:rowOff>111529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18862"/>
          <a:ext cx="1270" cy="1479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115356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0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41,197</a:t>
          </a:r>
          <a:endParaRPr kumimoji="1" lang="ja-JP" altLang="en-US" sz="1000" b="1">
            <a:latin typeface="ＭＳ Ｐゴシック"/>
          </a:endParaRPr>
        </a:p>
      </xdr:txBody>
    </xdr:sp>
    <xdr:clientData/>
  </xdr:oneCellAnchor>
  <xdr:twoCellAnchor>
    <xdr:from>
      <xdr:col>15</xdr:col>
      <xdr:colOff>92075</xdr:colOff>
      <xdr:row>39</xdr:row>
      <xdr:rowOff>111529</xdr:rowOff>
    </xdr:from>
    <xdr:to>
      <xdr:col>15</xdr:col>
      <xdr:colOff>269875</xdr:colOff>
      <xdr:row>39</xdr:row>
      <xdr:rowOff>111529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9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122039</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9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235,320</a:t>
          </a:r>
          <a:endParaRPr kumimoji="1" lang="ja-JP" altLang="en-US" sz="1000" b="1">
            <a:latin typeface="ＭＳ Ｐゴシック"/>
          </a:endParaRPr>
        </a:p>
      </xdr:txBody>
    </xdr:sp>
    <xdr:clientData/>
  </xdr:oneCellAnchor>
  <xdr:twoCellAnchor>
    <xdr:from>
      <xdr:col>15</xdr:col>
      <xdr:colOff>92075</xdr:colOff>
      <xdr:row>31</xdr:row>
      <xdr:rowOff>3912</xdr:rowOff>
    </xdr:from>
    <xdr:to>
      <xdr:col>15</xdr:col>
      <xdr:colOff>269875</xdr:colOff>
      <xdr:row>31</xdr:row>
      <xdr:rowOff>3912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81255</xdr:rowOff>
    </xdr:from>
    <xdr:to>
      <xdr:col>15</xdr:col>
      <xdr:colOff>180975</xdr:colOff>
      <xdr:row>38</xdr:row>
      <xdr:rowOff>114471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596355"/>
          <a:ext cx="838200" cy="3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61896</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3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39019</xdr:rowOff>
    </xdr:from>
    <xdr:to>
      <xdr:col>15</xdr:col>
      <xdr:colOff>231775</xdr:colOff>
      <xdr:row>37</xdr:row>
      <xdr:rowOff>140619</xdr:rowOff>
    </xdr:to>
    <xdr:sp macro="" textlink="">
      <xdr:nvSpPr>
        <xdr:cNvPr id="294" name="フローチャート : 判断 293">
          <a:extLst>
            <a:ext uri="{FF2B5EF4-FFF2-40B4-BE49-F238E27FC236}">
              <a16:creationId xmlns:a16="http://schemas.microsoft.com/office/drawing/2014/main" id="{00000000-0008-0000-0600-000026010000}"/>
            </a:ext>
          </a:extLst>
        </xdr:cNvPr>
        <xdr:cNvSpPr/>
      </xdr:nvSpPr>
      <xdr:spPr>
        <a:xfrm>
          <a:off x="10426700" y="63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114471</xdr:rowOff>
    </xdr:from>
    <xdr:to>
      <xdr:col>14</xdr:col>
      <xdr:colOff>28575</xdr:colOff>
      <xdr:row>38</xdr:row>
      <xdr:rowOff>124254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629571"/>
          <a:ext cx="889000" cy="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107485</xdr:rowOff>
    </xdr:from>
    <xdr:to>
      <xdr:col>14</xdr:col>
      <xdr:colOff>79375</xdr:colOff>
      <xdr:row>38</xdr:row>
      <xdr:rowOff>37635</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9588500" y="64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54162</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22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124254</xdr:rowOff>
    </xdr:from>
    <xdr:to>
      <xdr:col>12</xdr:col>
      <xdr:colOff>511175</xdr:colOff>
      <xdr:row>38</xdr:row>
      <xdr:rowOff>130350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63935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123868</xdr:rowOff>
    </xdr:from>
    <xdr:to>
      <xdr:col>12</xdr:col>
      <xdr:colOff>561975</xdr:colOff>
      <xdr:row>38</xdr:row>
      <xdr:rowOff>54018</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8699500" y="646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70545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24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119484</xdr:rowOff>
    </xdr:from>
    <xdr:to>
      <xdr:col>11</xdr:col>
      <xdr:colOff>307975</xdr:colOff>
      <xdr:row>38</xdr:row>
      <xdr:rowOff>130350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634584"/>
          <a:ext cx="889000" cy="1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135527</xdr:rowOff>
    </xdr:from>
    <xdr:to>
      <xdr:col>11</xdr:col>
      <xdr:colOff>358775</xdr:colOff>
      <xdr:row>38</xdr:row>
      <xdr:rowOff>65677</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7810500" y="647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82204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5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123091</xdr:rowOff>
    </xdr:from>
    <xdr:to>
      <xdr:col>10</xdr:col>
      <xdr:colOff>155575</xdr:colOff>
      <xdr:row>38</xdr:row>
      <xdr:rowOff>53241</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6921500" y="646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69768</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4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78,013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30455</xdr:rowOff>
    </xdr:from>
    <xdr:to>
      <xdr:col>15</xdr:col>
      <xdr:colOff>231775</xdr:colOff>
      <xdr:row>38</xdr:row>
      <xdr:rowOff>132055</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10426700" y="65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8882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67,670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63671</xdr:rowOff>
    </xdr:from>
    <xdr:to>
      <xdr:col>14</xdr:col>
      <xdr:colOff>79375</xdr:colOff>
      <xdr:row>38</xdr:row>
      <xdr:rowOff>165271</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9588500" y="657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156398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67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63,311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73454</xdr:rowOff>
    </xdr:from>
    <xdr:to>
      <xdr:col>12</xdr:col>
      <xdr:colOff>561975</xdr:colOff>
      <xdr:row>39</xdr:row>
      <xdr:rowOff>3604</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8699500" y="658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166181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68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62,027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79550</xdr:rowOff>
    </xdr:from>
    <xdr:to>
      <xdr:col>11</xdr:col>
      <xdr:colOff>358775</xdr:colOff>
      <xdr:row>39</xdr:row>
      <xdr:rowOff>9700</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7810500" y="659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827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68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61,227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68684</xdr:rowOff>
    </xdr:from>
    <xdr:to>
      <xdr:col>10</xdr:col>
      <xdr:colOff>155575</xdr:colOff>
      <xdr:row>38</xdr:row>
      <xdr:rowOff>170284</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6921500" y="658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161411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7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148616</xdr:rowOff>
    </xdr:from>
    <xdr:to>
      <xdr:col>15</xdr:col>
      <xdr:colOff>180340</xdr:colOff>
      <xdr:row>58</xdr:row>
      <xdr:rowOff>6330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21116"/>
          <a:ext cx="1270" cy="122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10157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9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29,171</a:t>
          </a:r>
          <a:endParaRPr kumimoji="1" lang="ja-JP" altLang="en-US" sz="1000" b="1">
            <a:latin typeface="ＭＳ Ｐゴシック"/>
          </a:endParaRPr>
        </a:p>
      </xdr:txBody>
    </xdr:sp>
    <xdr:clientData/>
  </xdr:oneCellAnchor>
  <xdr:twoCellAnchor>
    <xdr:from>
      <xdr:col>15</xdr:col>
      <xdr:colOff>92075</xdr:colOff>
      <xdr:row>58</xdr:row>
      <xdr:rowOff>6330</xdr:rowOff>
    </xdr:from>
    <xdr:to>
      <xdr:col>15</xdr:col>
      <xdr:colOff>269875</xdr:colOff>
      <xdr:row>58</xdr:row>
      <xdr:rowOff>6330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9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95293</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4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298,050</a:t>
          </a:r>
          <a:endParaRPr kumimoji="1" lang="ja-JP" altLang="en-US" sz="1000" b="1">
            <a:latin typeface="ＭＳ Ｐゴシック"/>
          </a:endParaRPr>
        </a:p>
      </xdr:txBody>
    </xdr:sp>
    <xdr:clientData/>
  </xdr:oneCellAnchor>
  <xdr:twoCellAnchor>
    <xdr:from>
      <xdr:col>15</xdr:col>
      <xdr:colOff>92075</xdr:colOff>
      <xdr:row>50</xdr:row>
      <xdr:rowOff>148616</xdr:rowOff>
    </xdr:from>
    <xdr:to>
      <xdr:col>15</xdr:col>
      <xdr:colOff>269875</xdr:colOff>
      <xdr:row>50</xdr:row>
      <xdr:rowOff>148616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2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92736</xdr:rowOff>
    </xdr:from>
    <xdr:to>
      <xdr:col>15</xdr:col>
      <xdr:colOff>180975</xdr:colOff>
      <xdr:row>57</xdr:row>
      <xdr:rowOff>43674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693936"/>
          <a:ext cx="838200" cy="12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12862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44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161435</xdr:rowOff>
    </xdr:from>
    <xdr:to>
      <xdr:col>15</xdr:col>
      <xdr:colOff>231775</xdr:colOff>
      <xdr:row>56</xdr:row>
      <xdr:rowOff>91585</xdr:rowOff>
    </xdr:to>
    <xdr:sp macro="" textlink="">
      <xdr:nvSpPr>
        <xdr:cNvPr id="349" name="フローチャート : 判断 348">
          <a:extLst>
            <a:ext uri="{FF2B5EF4-FFF2-40B4-BE49-F238E27FC236}">
              <a16:creationId xmlns:a16="http://schemas.microsoft.com/office/drawing/2014/main" id="{00000000-0008-0000-0600-00005D010000}"/>
            </a:ext>
          </a:extLst>
        </xdr:cNvPr>
        <xdr:cNvSpPr/>
      </xdr:nvSpPr>
      <xdr:spPr>
        <a:xfrm>
          <a:off x="104267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92736</xdr:rowOff>
    </xdr:from>
    <xdr:to>
      <xdr:col>14</xdr:col>
      <xdr:colOff>28575</xdr:colOff>
      <xdr:row>57</xdr:row>
      <xdr:rowOff>80652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693936"/>
          <a:ext cx="889000" cy="15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138309</xdr:rowOff>
    </xdr:from>
    <xdr:to>
      <xdr:col>14</xdr:col>
      <xdr:colOff>79375</xdr:colOff>
      <xdr:row>56</xdr:row>
      <xdr:rowOff>68459</xdr:rowOff>
    </xdr:to>
    <xdr:sp macro="" textlink="">
      <xdr:nvSpPr>
        <xdr:cNvPr id="351" name="フローチャート : 判断 350">
          <a:extLst>
            <a:ext uri="{FF2B5EF4-FFF2-40B4-BE49-F238E27FC236}">
              <a16:creationId xmlns:a16="http://schemas.microsoft.com/office/drawing/2014/main" id="{00000000-0008-0000-0600-00005F010000}"/>
            </a:ext>
          </a:extLst>
        </xdr:cNvPr>
        <xdr:cNvSpPr/>
      </xdr:nvSpPr>
      <xdr:spPr>
        <a:xfrm>
          <a:off x="9588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84986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4" y="93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80652</xdr:rowOff>
    </xdr:from>
    <xdr:to>
      <xdr:col>12</xdr:col>
      <xdr:colOff>511175</xdr:colOff>
      <xdr:row>57</xdr:row>
      <xdr:rowOff>100559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53302"/>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63187</xdr:rowOff>
    </xdr:from>
    <xdr:to>
      <xdr:col>12</xdr:col>
      <xdr:colOff>561975</xdr:colOff>
      <xdr:row>55</xdr:row>
      <xdr:rowOff>164787</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8699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9864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4" y="92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52882</xdr:rowOff>
    </xdr:from>
    <xdr:to>
      <xdr:col>11</xdr:col>
      <xdr:colOff>307975</xdr:colOff>
      <xdr:row>57</xdr:row>
      <xdr:rowOff>100559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25532"/>
          <a:ext cx="889000" cy="4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69784</xdr:rowOff>
    </xdr:from>
    <xdr:to>
      <xdr:col>11</xdr:col>
      <xdr:colOff>358775</xdr:colOff>
      <xdr:row>56</xdr:row>
      <xdr:rowOff>171384</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7810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16461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4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16511</xdr:rowOff>
    </xdr:from>
    <xdr:to>
      <xdr:col>10</xdr:col>
      <xdr:colOff>155575</xdr:colOff>
      <xdr:row>56</xdr:row>
      <xdr:rowOff>118111</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6921500" y="961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134638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39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164324</xdr:rowOff>
    </xdr:from>
    <xdr:to>
      <xdr:col>15</xdr:col>
      <xdr:colOff>231775</xdr:colOff>
      <xdr:row>57</xdr:row>
      <xdr:rowOff>94474</xdr:rowOff>
    </xdr:to>
    <xdr:sp macro="" textlink="">
      <xdr:nvSpPr>
        <xdr:cNvPr id="366" name="円/楕円 365">
          <a:extLst>
            <a:ext uri="{FF2B5EF4-FFF2-40B4-BE49-F238E27FC236}">
              <a16:creationId xmlns:a16="http://schemas.microsoft.com/office/drawing/2014/main" id="{00000000-0008-0000-0600-00006E010000}"/>
            </a:ext>
          </a:extLst>
        </xdr:cNvPr>
        <xdr:cNvSpPr/>
      </xdr:nvSpPr>
      <xdr:spPr>
        <a:xfrm>
          <a:off x="10426700" y="97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142751</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4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58,503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41936</xdr:rowOff>
    </xdr:from>
    <xdr:to>
      <xdr:col>14</xdr:col>
      <xdr:colOff>79375</xdr:colOff>
      <xdr:row>56</xdr:row>
      <xdr:rowOff>143536</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9588500" y="964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134663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73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85,272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29852</xdr:rowOff>
    </xdr:from>
    <xdr:to>
      <xdr:col>12</xdr:col>
      <xdr:colOff>561975</xdr:colOff>
      <xdr:row>57</xdr:row>
      <xdr:rowOff>131452</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8699500" y="98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122579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8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50,415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49759</xdr:rowOff>
    </xdr:from>
    <xdr:to>
      <xdr:col>11</xdr:col>
      <xdr:colOff>358775</xdr:colOff>
      <xdr:row>57</xdr:row>
      <xdr:rowOff>151359</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7810500" y="982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142486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1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2082</xdr:rowOff>
    </xdr:from>
    <xdr:to>
      <xdr:col>10</xdr:col>
      <xdr:colOff>155575</xdr:colOff>
      <xdr:row>57</xdr:row>
      <xdr:rowOff>103682</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6921500" y="97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94809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86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89522</xdr:rowOff>
    </xdr:from>
    <xdr:to>
      <xdr:col>15</xdr:col>
      <xdr:colOff>180340</xdr:colOff>
      <xdr:row>79</xdr:row>
      <xdr:rowOff>32029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1022"/>
          <a:ext cx="1270" cy="148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35856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8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15</xdr:col>
      <xdr:colOff>92075</xdr:colOff>
      <xdr:row>79</xdr:row>
      <xdr:rowOff>32029</xdr:rowOff>
    </xdr:from>
    <xdr:to>
      <xdr:col>15</xdr:col>
      <xdr:colOff>269875</xdr:colOff>
      <xdr:row>79</xdr:row>
      <xdr:rowOff>32029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36199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117,951</a:t>
          </a:r>
          <a:endParaRPr kumimoji="1" lang="ja-JP" altLang="en-US" sz="1000" b="1">
            <a:latin typeface="ＭＳ Ｐゴシック"/>
          </a:endParaRPr>
        </a:p>
      </xdr:txBody>
    </xdr:sp>
    <xdr:clientData/>
  </xdr:oneCellAnchor>
  <xdr:twoCellAnchor>
    <xdr:from>
      <xdr:col>15</xdr:col>
      <xdr:colOff>92075</xdr:colOff>
      <xdr:row>70</xdr:row>
      <xdr:rowOff>89522</xdr:rowOff>
    </xdr:from>
    <xdr:to>
      <xdr:col>15</xdr:col>
      <xdr:colOff>269875</xdr:colOff>
      <xdr:row>70</xdr:row>
      <xdr:rowOff>89522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1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84062</xdr:rowOff>
    </xdr:from>
    <xdr:to>
      <xdr:col>15</xdr:col>
      <xdr:colOff>180975</xdr:colOff>
      <xdr:row>78</xdr:row>
      <xdr:rowOff>21997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114262"/>
          <a:ext cx="838200" cy="28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95076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2953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72200</xdr:rowOff>
    </xdr:from>
    <xdr:to>
      <xdr:col>15</xdr:col>
      <xdr:colOff>231775</xdr:colOff>
      <xdr:row>77</xdr:row>
      <xdr:rowOff>2350</xdr:rowOff>
    </xdr:to>
    <xdr:sp macro="" textlink="">
      <xdr:nvSpPr>
        <xdr:cNvPr id="406" name="フローチャート : 判断 405">
          <a:extLst>
            <a:ext uri="{FF2B5EF4-FFF2-40B4-BE49-F238E27FC236}">
              <a16:creationId xmlns:a16="http://schemas.microsoft.com/office/drawing/2014/main" id="{00000000-0008-0000-0600-000096010000}"/>
            </a:ext>
          </a:extLst>
        </xdr:cNvPr>
        <xdr:cNvSpPr/>
      </xdr:nvSpPr>
      <xdr:spPr>
        <a:xfrm>
          <a:off x="104267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169354</xdr:rowOff>
    </xdr:from>
    <xdr:to>
      <xdr:col>14</xdr:col>
      <xdr:colOff>79375</xdr:colOff>
      <xdr:row>76</xdr:row>
      <xdr:rowOff>99504</xdr:rowOff>
    </xdr:to>
    <xdr:sp macro="" textlink="">
      <xdr:nvSpPr>
        <xdr:cNvPr id="407" name="フローチャート : 判断 406">
          <a:extLst>
            <a:ext uri="{FF2B5EF4-FFF2-40B4-BE49-F238E27FC236}">
              <a16:creationId xmlns:a16="http://schemas.microsoft.com/office/drawing/2014/main" id="{00000000-0008-0000-0600-000097010000}"/>
            </a:ext>
          </a:extLst>
        </xdr:cNvPr>
        <xdr:cNvSpPr/>
      </xdr:nvSpPr>
      <xdr:spPr>
        <a:xfrm>
          <a:off x="9588500" y="130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116032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8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142647</xdr:rowOff>
    </xdr:from>
    <xdr:to>
      <xdr:col>15</xdr:col>
      <xdr:colOff>231775</xdr:colOff>
      <xdr:row>78</xdr:row>
      <xdr:rowOff>72797</xdr:rowOff>
    </xdr:to>
    <xdr:sp macro="" textlink="">
      <xdr:nvSpPr>
        <xdr:cNvPr id="414" name="円/楕円 413">
          <a:extLst>
            <a:ext uri="{FF2B5EF4-FFF2-40B4-BE49-F238E27FC236}">
              <a16:creationId xmlns:a16="http://schemas.microsoft.com/office/drawing/2014/main" id="{00000000-0008-0000-0600-00009E010000}"/>
            </a:ext>
          </a:extLst>
        </xdr:cNvPr>
        <xdr:cNvSpPr/>
      </xdr:nvSpPr>
      <xdr:spPr>
        <a:xfrm>
          <a:off x="10426700" y="133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121074</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32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15,268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33262</xdr:rowOff>
    </xdr:from>
    <xdr:to>
      <xdr:col>14</xdr:col>
      <xdr:colOff>79375</xdr:colOff>
      <xdr:row>76</xdr:row>
      <xdr:rowOff>134862</xdr:rowOff>
    </xdr:to>
    <xdr:sp macro="" textlink="">
      <xdr:nvSpPr>
        <xdr:cNvPr id="416" name="円/楕円 415">
          <a:extLst>
            <a:ext uri="{FF2B5EF4-FFF2-40B4-BE49-F238E27FC236}">
              <a16:creationId xmlns:a16="http://schemas.microsoft.com/office/drawing/2014/main" id="{00000000-0008-0000-0600-0000A0010000}"/>
            </a:ext>
          </a:extLst>
        </xdr:cNvPr>
        <xdr:cNvSpPr/>
      </xdr:nvSpPr>
      <xdr:spPr>
        <a:xfrm>
          <a:off x="9588500" y="1306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125989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5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a:extLst>
            <a:ext uri="{FF2B5EF4-FFF2-40B4-BE49-F238E27FC236}">
              <a16:creationId xmlns:a16="http://schemas.microsoft.com/office/drawing/2014/main" id="{00000000-0008-0000-0600-0000A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a:extLst>
            <a:ext uri="{FF2B5EF4-FFF2-40B4-BE49-F238E27FC236}">
              <a16:creationId xmlns:a16="http://schemas.microsoft.com/office/drawing/2014/main" id="{00000000-0008-0000-0600-0000A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28" name="直線コネクタ 427">
          <a:extLst>
            <a:ext uri="{FF2B5EF4-FFF2-40B4-BE49-F238E27FC236}">
              <a16:creationId xmlns:a16="http://schemas.microsoft.com/office/drawing/2014/main" id="{00000000-0008-0000-0600-0000A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33795</xdr:rowOff>
    </xdr:from>
    <xdr:to>
      <xdr:col>15</xdr:col>
      <xdr:colOff>180340</xdr:colOff>
      <xdr:row>98</xdr:row>
      <xdr:rowOff>22583</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flipV="1">
          <a:off x="10475595" y="15635745"/>
          <a:ext cx="1270" cy="11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26410</xdr:rowOff>
    </xdr:from>
    <xdr:ext cx="378565" cy="259045"/>
    <xdr:sp macro="" textlink="">
      <xdr:nvSpPr>
        <xdr:cNvPr id="438" name="普通建設事業費 （ うち更新整備　）最小値テキスト">
          <a:extLst>
            <a:ext uri="{FF2B5EF4-FFF2-40B4-BE49-F238E27FC236}">
              <a16:creationId xmlns:a16="http://schemas.microsoft.com/office/drawing/2014/main" id="{00000000-0008-0000-0600-0000B6010000}"/>
            </a:ext>
          </a:extLst>
        </xdr:cNvPr>
        <xdr:cNvSpPr txBox="1"/>
      </xdr:nvSpPr>
      <xdr:spPr>
        <a:xfrm>
          <a:off x="10528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15</xdr:col>
      <xdr:colOff>92075</xdr:colOff>
      <xdr:row>98</xdr:row>
      <xdr:rowOff>22583</xdr:rowOff>
    </xdr:from>
    <xdr:to>
      <xdr:col>15</xdr:col>
      <xdr:colOff>269875</xdr:colOff>
      <xdr:row>98</xdr:row>
      <xdr:rowOff>22583</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10388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151922</xdr:rowOff>
    </xdr:from>
    <xdr:ext cx="599010" cy="259045"/>
    <xdr:sp macro="" textlink="">
      <xdr:nvSpPr>
        <xdr:cNvPr id="440" name="普通建設事業費 （ うち更新整備　）最大値テキスト">
          <a:extLst>
            <a:ext uri="{FF2B5EF4-FFF2-40B4-BE49-F238E27FC236}">
              <a16:creationId xmlns:a16="http://schemas.microsoft.com/office/drawing/2014/main" id="{00000000-0008-0000-0600-0000B8010000}"/>
            </a:ext>
          </a:extLst>
        </xdr:cNvPr>
        <xdr:cNvSpPr txBox="1"/>
      </xdr:nvSpPr>
      <xdr:spPr>
        <a:xfrm>
          <a:off x="10528300" y="154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208,531</a:t>
          </a:r>
          <a:endParaRPr kumimoji="1" lang="ja-JP" altLang="en-US" sz="1000" b="1">
            <a:latin typeface="ＭＳ Ｐゴシック"/>
          </a:endParaRPr>
        </a:p>
      </xdr:txBody>
    </xdr:sp>
    <xdr:clientData/>
  </xdr:oneCellAnchor>
  <xdr:twoCellAnchor>
    <xdr:from>
      <xdr:col>15</xdr:col>
      <xdr:colOff>92075</xdr:colOff>
      <xdr:row>91</xdr:row>
      <xdr:rowOff>33795</xdr:rowOff>
    </xdr:from>
    <xdr:to>
      <xdr:col>15</xdr:col>
      <xdr:colOff>269875</xdr:colOff>
      <xdr:row>91</xdr:row>
      <xdr:rowOff>33795</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10388600" y="1563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161468</xdr:rowOff>
    </xdr:from>
    <xdr:to>
      <xdr:col>15</xdr:col>
      <xdr:colOff>180975</xdr:colOff>
      <xdr:row>97</xdr:row>
      <xdr:rowOff>17033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9639300" y="16620668"/>
          <a:ext cx="838200" cy="2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105650</xdr:rowOff>
    </xdr:from>
    <xdr:ext cx="534377" cy="259045"/>
    <xdr:sp macro="" textlink="">
      <xdr:nvSpPr>
        <xdr:cNvPr id="443" name="普通建設事業費 （ うち更新整備　）平均値テキスト">
          <a:extLst>
            <a:ext uri="{FF2B5EF4-FFF2-40B4-BE49-F238E27FC236}">
              <a16:creationId xmlns:a16="http://schemas.microsoft.com/office/drawing/2014/main" id="{00000000-0008-0000-0600-0000BB010000}"/>
            </a:ext>
          </a:extLst>
        </xdr:cNvPr>
        <xdr:cNvSpPr txBox="1"/>
      </xdr:nvSpPr>
      <xdr:spPr>
        <a:xfrm>
          <a:off x="10528300" y="163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82773</xdr:rowOff>
    </xdr:from>
    <xdr:to>
      <xdr:col>15</xdr:col>
      <xdr:colOff>231775</xdr:colOff>
      <xdr:row>97</xdr:row>
      <xdr:rowOff>12923</xdr:rowOff>
    </xdr:to>
    <xdr:sp macro="" textlink="">
      <xdr:nvSpPr>
        <xdr:cNvPr id="444" name="フローチャート : 判断 443">
          <a:extLst>
            <a:ext uri="{FF2B5EF4-FFF2-40B4-BE49-F238E27FC236}">
              <a16:creationId xmlns:a16="http://schemas.microsoft.com/office/drawing/2014/main" id="{00000000-0008-0000-0600-0000BC010000}"/>
            </a:ext>
          </a:extLst>
        </xdr:cNvPr>
        <xdr:cNvSpPr/>
      </xdr:nvSpPr>
      <xdr:spPr>
        <a:xfrm>
          <a:off x="104267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78356</xdr:rowOff>
    </xdr:from>
    <xdr:to>
      <xdr:col>14</xdr:col>
      <xdr:colOff>79375</xdr:colOff>
      <xdr:row>97</xdr:row>
      <xdr:rowOff>8506</xdr:rowOff>
    </xdr:to>
    <xdr:sp macro="" textlink="">
      <xdr:nvSpPr>
        <xdr:cNvPr id="445" name="フローチャート : 判断 444">
          <a:extLst>
            <a:ext uri="{FF2B5EF4-FFF2-40B4-BE49-F238E27FC236}">
              <a16:creationId xmlns:a16="http://schemas.microsoft.com/office/drawing/2014/main" id="{00000000-0008-0000-0600-0000BD010000}"/>
            </a:ext>
          </a:extLst>
        </xdr:cNvPr>
        <xdr:cNvSpPr/>
      </xdr:nvSpPr>
      <xdr:spPr>
        <a:xfrm>
          <a:off x="9588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25033</xdr:rowOff>
    </xdr:from>
    <xdr:ext cx="534377"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9372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110668</xdr:rowOff>
    </xdr:from>
    <xdr:to>
      <xdr:col>15</xdr:col>
      <xdr:colOff>231775</xdr:colOff>
      <xdr:row>97</xdr:row>
      <xdr:rowOff>40818</xdr:rowOff>
    </xdr:to>
    <xdr:sp macro="" textlink="">
      <xdr:nvSpPr>
        <xdr:cNvPr id="452" name="円/楕円 451">
          <a:extLst>
            <a:ext uri="{FF2B5EF4-FFF2-40B4-BE49-F238E27FC236}">
              <a16:creationId xmlns:a16="http://schemas.microsoft.com/office/drawing/2014/main" id="{00000000-0008-0000-0600-0000C4010000}"/>
            </a:ext>
          </a:extLst>
        </xdr:cNvPr>
        <xdr:cNvSpPr/>
      </xdr:nvSpPr>
      <xdr:spPr>
        <a:xfrm>
          <a:off x="10426700" y="1656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89095</xdr:rowOff>
    </xdr:from>
    <xdr:ext cx="534377" cy="259045"/>
    <xdr:sp macro="" textlink="">
      <xdr:nvSpPr>
        <xdr:cNvPr id="453" name="普通建設事業費 （ うち更新整備　）該当値テキスト">
          <a:extLst>
            <a:ext uri="{FF2B5EF4-FFF2-40B4-BE49-F238E27FC236}">
              <a16:creationId xmlns:a16="http://schemas.microsoft.com/office/drawing/2014/main" id="{00000000-0008-0000-0600-0000C5010000}"/>
            </a:ext>
          </a:extLst>
        </xdr:cNvPr>
        <xdr:cNvSpPr txBox="1"/>
      </xdr:nvSpPr>
      <xdr:spPr>
        <a:xfrm>
          <a:off x="10528300" y="1654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36,191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137683</xdr:rowOff>
    </xdr:from>
    <xdr:to>
      <xdr:col>14</xdr:col>
      <xdr:colOff>79375</xdr:colOff>
      <xdr:row>97</xdr:row>
      <xdr:rowOff>67833</xdr:rowOff>
    </xdr:to>
    <xdr:sp macro="" textlink="">
      <xdr:nvSpPr>
        <xdr:cNvPr id="454" name="円/楕円 453">
          <a:extLst>
            <a:ext uri="{FF2B5EF4-FFF2-40B4-BE49-F238E27FC236}">
              <a16:creationId xmlns:a16="http://schemas.microsoft.com/office/drawing/2014/main" id="{00000000-0008-0000-0600-0000C6010000}"/>
            </a:ext>
          </a:extLst>
        </xdr:cNvPr>
        <xdr:cNvSpPr/>
      </xdr:nvSpPr>
      <xdr:spPr>
        <a:xfrm>
          <a:off x="9588500" y="1659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58960</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68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a:extLst>
            <a:ext uri="{FF2B5EF4-FFF2-40B4-BE49-F238E27FC236}">
              <a16:creationId xmlns:a16="http://schemas.microsoft.com/office/drawing/2014/main" id="{00000000-0008-0000-0600-0000C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a:extLst>
            <a:ext uri="{FF2B5EF4-FFF2-40B4-BE49-F238E27FC236}">
              <a16:creationId xmlns:a16="http://schemas.microsoft.com/office/drawing/2014/main" id="{00000000-0008-0000-0600-0000C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a:extLst>
            <a:ext uri="{FF2B5EF4-FFF2-40B4-BE49-F238E27FC236}">
              <a16:creationId xmlns:a16="http://schemas.microsoft.com/office/drawing/2014/main" id="{00000000-0008-0000-0600-0000C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a:extLst>
            <a:ext uri="{FF2B5EF4-FFF2-40B4-BE49-F238E27FC236}">
              <a16:creationId xmlns:a16="http://schemas.microsoft.com/office/drawing/2014/main" id="{00000000-0008-0000-0600-0000C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a:extLst>
            <a:ext uri="{FF2B5EF4-FFF2-40B4-BE49-F238E27FC236}">
              <a16:creationId xmlns:a16="http://schemas.microsoft.com/office/drawing/2014/main" id="{00000000-0008-0000-0600-0000C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a:extLst>
            <a:ext uri="{FF2B5EF4-FFF2-40B4-BE49-F238E27FC236}">
              <a16:creationId xmlns:a16="http://schemas.microsoft.com/office/drawing/2014/main" id="{00000000-0008-0000-0600-0000C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a:extLst>
            <a:ext uri="{FF2B5EF4-FFF2-40B4-BE49-F238E27FC236}">
              <a16:creationId xmlns:a16="http://schemas.microsoft.com/office/drawing/2014/main" id="{00000000-0008-0000-0600-0000C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a:extLst>
            <a:ext uri="{FF2B5EF4-FFF2-40B4-BE49-F238E27FC236}">
              <a16:creationId xmlns:a16="http://schemas.microsoft.com/office/drawing/2014/main" id="{00000000-0008-0000-0600-0000C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a:extLst>
            <a:ext uri="{FF2B5EF4-FFF2-40B4-BE49-F238E27FC236}">
              <a16:creationId xmlns:a16="http://schemas.microsoft.com/office/drawing/2014/main" id="{00000000-0008-0000-0600-0000D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2387</xdr:rowOff>
    </xdr:from>
    <xdr:to>
      <xdr:col>23</xdr:col>
      <xdr:colOff>516889</xdr:colOff>
      <xdr:row>39</xdr:row>
      <xdr:rowOff>44450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16317595" y="5145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0" name="災害復旧事業費最小値テキスト">
          <a:extLst>
            <a:ext uri="{FF2B5EF4-FFF2-40B4-BE49-F238E27FC236}">
              <a16:creationId xmlns:a16="http://schemas.microsoft.com/office/drawing/2014/main" id="{00000000-0008-0000-0600-0000E0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120514</xdr:rowOff>
    </xdr:from>
    <xdr:ext cx="534377" cy="259045"/>
    <xdr:sp macro="" textlink="">
      <xdr:nvSpPr>
        <xdr:cNvPr id="482" name="災害復旧事業費最大値テキスト">
          <a:extLst>
            <a:ext uri="{FF2B5EF4-FFF2-40B4-BE49-F238E27FC236}">
              <a16:creationId xmlns:a16="http://schemas.microsoft.com/office/drawing/2014/main" id="{00000000-0008-0000-0600-0000E2010000}"/>
            </a:ext>
          </a:extLst>
        </xdr:cNvPr>
        <xdr:cNvSpPr txBox="1"/>
      </xdr:nvSpPr>
      <xdr:spPr>
        <a:xfrm>
          <a:off x="16370300" y="49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30</xdr:row>
      <xdr:rowOff>2387</xdr:rowOff>
    </xdr:from>
    <xdr:to>
      <xdr:col>23</xdr:col>
      <xdr:colOff>606425</xdr:colOff>
      <xdr:row>30</xdr:row>
      <xdr:rowOff>2387</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6230600" y="51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22199</xdr:rowOff>
    </xdr:from>
    <xdr:to>
      <xdr:col>23</xdr:col>
      <xdr:colOff>517525</xdr:colOff>
      <xdr:row>39</xdr:row>
      <xdr:rowOff>22885</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5481300" y="6537299"/>
          <a:ext cx="838200" cy="1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25061</xdr:rowOff>
    </xdr:from>
    <xdr:ext cx="469744" cy="259045"/>
    <xdr:sp macro="" textlink="">
      <xdr:nvSpPr>
        <xdr:cNvPr id="485" name="災害復旧事業費平均値テキスト">
          <a:extLst>
            <a:ext uri="{FF2B5EF4-FFF2-40B4-BE49-F238E27FC236}">
              <a16:creationId xmlns:a16="http://schemas.microsoft.com/office/drawing/2014/main" id="{00000000-0008-0000-0600-0000E5010000}"/>
            </a:ext>
          </a:extLst>
        </xdr:cNvPr>
        <xdr:cNvSpPr txBox="1"/>
      </xdr:nvSpPr>
      <xdr:spPr>
        <a:xfrm>
          <a:off x="16370300" y="636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2184</xdr:rowOff>
    </xdr:from>
    <xdr:to>
      <xdr:col>23</xdr:col>
      <xdr:colOff>568325</xdr:colOff>
      <xdr:row>38</xdr:row>
      <xdr:rowOff>103784</xdr:rowOff>
    </xdr:to>
    <xdr:sp macro="" textlink="">
      <xdr:nvSpPr>
        <xdr:cNvPr id="486" name="フローチャート : 判断 485">
          <a:extLst>
            <a:ext uri="{FF2B5EF4-FFF2-40B4-BE49-F238E27FC236}">
              <a16:creationId xmlns:a16="http://schemas.microsoft.com/office/drawing/2014/main" id="{00000000-0008-0000-0600-0000E6010000}"/>
            </a:ext>
          </a:extLst>
        </xdr:cNvPr>
        <xdr:cNvSpPr/>
      </xdr:nvSpPr>
      <xdr:spPr>
        <a:xfrm>
          <a:off x="162687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39383</xdr:rowOff>
    </xdr:from>
    <xdr:to>
      <xdr:col>22</xdr:col>
      <xdr:colOff>365125</xdr:colOff>
      <xdr:row>38</xdr:row>
      <xdr:rowOff>22199</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4592300" y="6383033"/>
          <a:ext cx="889000" cy="15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45161</xdr:rowOff>
    </xdr:from>
    <xdr:to>
      <xdr:col>22</xdr:col>
      <xdr:colOff>415925</xdr:colOff>
      <xdr:row>37</xdr:row>
      <xdr:rowOff>146761</xdr:rowOff>
    </xdr:to>
    <xdr:sp macro="" textlink="">
      <xdr:nvSpPr>
        <xdr:cNvPr id="488" name="フローチャート : 判断 487">
          <a:extLst>
            <a:ext uri="{FF2B5EF4-FFF2-40B4-BE49-F238E27FC236}">
              <a16:creationId xmlns:a16="http://schemas.microsoft.com/office/drawing/2014/main" id="{00000000-0008-0000-0600-0000E8010000}"/>
            </a:ext>
          </a:extLst>
        </xdr:cNvPr>
        <xdr:cNvSpPr/>
      </xdr:nvSpPr>
      <xdr:spPr>
        <a:xfrm>
          <a:off x="15430500" y="638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163288</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5246427" y="616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39383</xdr:rowOff>
    </xdr:from>
    <xdr:to>
      <xdr:col>21</xdr:col>
      <xdr:colOff>161925</xdr:colOff>
      <xdr:row>37</xdr:row>
      <xdr:rowOff>164617</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flipV="1">
          <a:off x="13703300" y="6383033"/>
          <a:ext cx="889000" cy="12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59563</xdr:rowOff>
    </xdr:from>
    <xdr:to>
      <xdr:col>21</xdr:col>
      <xdr:colOff>212725</xdr:colOff>
      <xdr:row>37</xdr:row>
      <xdr:rowOff>161163</xdr:rowOff>
    </xdr:to>
    <xdr:sp macro="" textlink="">
      <xdr:nvSpPr>
        <xdr:cNvPr id="491" name="フローチャート : 判断 490">
          <a:extLst>
            <a:ext uri="{FF2B5EF4-FFF2-40B4-BE49-F238E27FC236}">
              <a16:creationId xmlns:a16="http://schemas.microsoft.com/office/drawing/2014/main" id="{00000000-0008-0000-0600-0000EB010000}"/>
            </a:ext>
          </a:extLst>
        </xdr:cNvPr>
        <xdr:cNvSpPr/>
      </xdr:nvSpPr>
      <xdr:spPr>
        <a:xfrm>
          <a:off x="14541500" y="640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152290</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4357427" y="649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164617</xdr:rowOff>
    </xdr:from>
    <xdr:to>
      <xdr:col>19</xdr:col>
      <xdr:colOff>644525</xdr:colOff>
      <xdr:row>38</xdr:row>
      <xdr:rowOff>37440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flipV="1">
          <a:off x="12814300" y="6508267"/>
          <a:ext cx="889000" cy="4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4166</xdr:rowOff>
    </xdr:from>
    <xdr:to>
      <xdr:col>20</xdr:col>
      <xdr:colOff>9525</xdr:colOff>
      <xdr:row>37</xdr:row>
      <xdr:rowOff>105766</xdr:rowOff>
    </xdr:to>
    <xdr:sp macro="" textlink="">
      <xdr:nvSpPr>
        <xdr:cNvPr id="494" name="フローチャート : 判断 493">
          <a:extLst>
            <a:ext uri="{FF2B5EF4-FFF2-40B4-BE49-F238E27FC236}">
              <a16:creationId xmlns:a16="http://schemas.microsoft.com/office/drawing/2014/main" id="{00000000-0008-0000-0600-0000EE010000}"/>
            </a:ext>
          </a:extLst>
        </xdr:cNvPr>
        <xdr:cNvSpPr/>
      </xdr:nvSpPr>
      <xdr:spPr>
        <a:xfrm>
          <a:off x="13652500" y="63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122293</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3468427" y="612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85280</xdr:rowOff>
    </xdr:from>
    <xdr:to>
      <xdr:col>18</xdr:col>
      <xdr:colOff>492125</xdr:colOff>
      <xdr:row>37</xdr:row>
      <xdr:rowOff>15430</xdr:rowOff>
    </xdr:to>
    <xdr:sp macro="" textlink="">
      <xdr:nvSpPr>
        <xdr:cNvPr id="496" name="フローチャート : 判断 495">
          <a:extLst>
            <a:ext uri="{FF2B5EF4-FFF2-40B4-BE49-F238E27FC236}">
              <a16:creationId xmlns:a16="http://schemas.microsoft.com/office/drawing/2014/main" id="{00000000-0008-0000-0600-0000F0010000}"/>
            </a:ext>
          </a:extLst>
        </xdr:cNvPr>
        <xdr:cNvSpPr/>
      </xdr:nvSpPr>
      <xdr:spPr>
        <a:xfrm>
          <a:off x="12763500" y="625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31957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547111" y="60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143535</xdr:rowOff>
    </xdr:from>
    <xdr:to>
      <xdr:col>23</xdr:col>
      <xdr:colOff>568325</xdr:colOff>
      <xdr:row>39</xdr:row>
      <xdr:rowOff>73685</xdr:rowOff>
    </xdr:to>
    <xdr:sp macro="" textlink="">
      <xdr:nvSpPr>
        <xdr:cNvPr id="503" name="円/楕円 502">
          <a:extLst>
            <a:ext uri="{FF2B5EF4-FFF2-40B4-BE49-F238E27FC236}">
              <a16:creationId xmlns:a16="http://schemas.microsoft.com/office/drawing/2014/main" id="{00000000-0008-0000-0600-0000F7010000}"/>
            </a:ext>
          </a:extLst>
        </xdr:cNvPr>
        <xdr:cNvSpPr/>
      </xdr:nvSpPr>
      <xdr:spPr>
        <a:xfrm>
          <a:off x="16268700" y="66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58462</xdr:rowOff>
    </xdr:from>
    <xdr:ext cx="378565" cy="259045"/>
    <xdr:sp macro="" textlink="">
      <xdr:nvSpPr>
        <xdr:cNvPr id="504" name="災害復旧事業費該当値テキスト">
          <a:extLst>
            <a:ext uri="{FF2B5EF4-FFF2-40B4-BE49-F238E27FC236}">
              <a16:creationId xmlns:a16="http://schemas.microsoft.com/office/drawing/2014/main" id="{00000000-0008-0000-0600-0000F8010000}"/>
            </a:ext>
          </a:extLst>
        </xdr:cNvPr>
        <xdr:cNvSpPr txBox="1"/>
      </xdr:nvSpPr>
      <xdr:spPr>
        <a:xfrm>
          <a:off x="16370300" y="6573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142849</xdr:rowOff>
    </xdr:from>
    <xdr:to>
      <xdr:col>22</xdr:col>
      <xdr:colOff>415925</xdr:colOff>
      <xdr:row>38</xdr:row>
      <xdr:rowOff>72999</xdr:rowOff>
    </xdr:to>
    <xdr:sp macro="" textlink="">
      <xdr:nvSpPr>
        <xdr:cNvPr id="505" name="円/楕円 504">
          <a:extLst>
            <a:ext uri="{FF2B5EF4-FFF2-40B4-BE49-F238E27FC236}">
              <a16:creationId xmlns:a16="http://schemas.microsoft.com/office/drawing/2014/main" id="{00000000-0008-0000-0600-0000F9010000}"/>
            </a:ext>
          </a:extLst>
        </xdr:cNvPr>
        <xdr:cNvSpPr/>
      </xdr:nvSpPr>
      <xdr:spPr>
        <a:xfrm>
          <a:off x="15430500" y="64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64126</xdr:rowOff>
    </xdr:from>
    <xdr:ext cx="469744"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5246427" y="65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160033</xdr:rowOff>
    </xdr:from>
    <xdr:to>
      <xdr:col>21</xdr:col>
      <xdr:colOff>212725</xdr:colOff>
      <xdr:row>37</xdr:row>
      <xdr:rowOff>90183</xdr:rowOff>
    </xdr:to>
    <xdr:sp macro="" textlink="">
      <xdr:nvSpPr>
        <xdr:cNvPr id="507" name="円/楕円 506">
          <a:extLst>
            <a:ext uri="{FF2B5EF4-FFF2-40B4-BE49-F238E27FC236}">
              <a16:creationId xmlns:a16="http://schemas.microsoft.com/office/drawing/2014/main" id="{00000000-0008-0000-0600-0000FB010000}"/>
            </a:ext>
          </a:extLst>
        </xdr:cNvPr>
        <xdr:cNvSpPr/>
      </xdr:nvSpPr>
      <xdr:spPr>
        <a:xfrm>
          <a:off x="14541500" y="633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106710</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4357427" y="610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113817</xdr:rowOff>
    </xdr:from>
    <xdr:to>
      <xdr:col>20</xdr:col>
      <xdr:colOff>9525</xdr:colOff>
      <xdr:row>38</xdr:row>
      <xdr:rowOff>43968</xdr:rowOff>
    </xdr:to>
    <xdr:sp macro="" textlink="">
      <xdr:nvSpPr>
        <xdr:cNvPr id="509" name="円/楕円 508">
          <a:extLst>
            <a:ext uri="{FF2B5EF4-FFF2-40B4-BE49-F238E27FC236}">
              <a16:creationId xmlns:a16="http://schemas.microsoft.com/office/drawing/2014/main" id="{00000000-0008-0000-0600-0000FD010000}"/>
            </a:ext>
          </a:extLst>
        </xdr:cNvPr>
        <xdr:cNvSpPr/>
      </xdr:nvSpPr>
      <xdr:spPr>
        <a:xfrm>
          <a:off x="13652500" y="64574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35094</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3468427" y="655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158090</xdr:rowOff>
    </xdr:from>
    <xdr:to>
      <xdr:col>18</xdr:col>
      <xdr:colOff>492125</xdr:colOff>
      <xdr:row>38</xdr:row>
      <xdr:rowOff>88240</xdr:rowOff>
    </xdr:to>
    <xdr:sp macro="" textlink="">
      <xdr:nvSpPr>
        <xdr:cNvPr id="511" name="円/楕円 510">
          <a:extLst>
            <a:ext uri="{FF2B5EF4-FFF2-40B4-BE49-F238E27FC236}">
              <a16:creationId xmlns:a16="http://schemas.microsoft.com/office/drawing/2014/main" id="{00000000-0008-0000-0600-0000FF010000}"/>
            </a:ext>
          </a:extLst>
        </xdr:cNvPr>
        <xdr:cNvSpPr/>
      </xdr:nvSpPr>
      <xdr:spPr>
        <a:xfrm>
          <a:off x="12763500" y="65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79367</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579427" y="659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a:extLst>
            <a:ext uri="{FF2B5EF4-FFF2-40B4-BE49-F238E27FC236}">
              <a16:creationId xmlns:a16="http://schemas.microsoft.com/office/drawing/2014/main" id="{00000000-0008-0000-0600-00000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a:extLst>
            <a:ext uri="{FF2B5EF4-FFF2-40B4-BE49-F238E27FC236}">
              <a16:creationId xmlns:a16="http://schemas.microsoft.com/office/drawing/2014/main" id="{00000000-0008-0000-0600-00000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a:extLst>
            <a:ext uri="{FF2B5EF4-FFF2-40B4-BE49-F238E27FC236}">
              <a16:creationId xmlns:a16="http://schemas.microsoft.com/office/drawing/2014/main" id="{00000000-0008-0000-0600-00000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a:extLst>
            <a:ext uri="{FF2B5EF4-FFF2-40B4-BE49-F238E27FC236}">
              <a16:creationId xmlns:a16="http://schemas.microsoft.com/office/drawing/2014/main" id="{00000000-0008-0000-0600-00000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a:extLst>
            <a:ext uri="{FF2B5EF4-FFF2-40B4-BE49-F238E27FC236}">
              <a16:creationId xmlns:a16="http://schemas.microsoft.com/office/drawing/2014/main" id="{00000000-0008-0000-0600-00000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a:extLst>
            <a:ext uri="{FF2B5EF4-FFF2-40B4-BE49-F238E27FC236}">
              <a16:creationId xmlns:a16="http://schemas.microsoft.com/office/drawing/2014/main" id="{00000000-0008-0000-0600-00000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a:extLst>
            <a:ext uri="{FF2B5EF4-FFF2-40B4-BE49-F238E27FC236}">
              <a16:creationId xmlns:a16="http://schemas.microsoft.com/office/drawing/2014/main" id="{00000000-0008-0000-0600-00000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a:extLst>
            <a:ext uri="{FF2B5EF4-FFF2-40B4-BE49-F238E27FC236}">
              <a16:creationId xmlns:a16="http://schemas.microsoft.com/office/drawing/2014/main" id="{00000000-0008-0000-0600-00000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a:extLst>
            <a:ext uri="{FF2B5EF4-FFF2-40B4-BE49-F238E27FC236}">
              <a16:creationId xmlns:a16="http://schemas.microsoft.com/office/drawing/2014/main" id="{00000000-0008-0000-0600-00000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a:extLst>
            <a:ext uri="{FF2B5EF4-FFF2-40B4-BE49-F238E27FC236}">
              <a16:creationId xmlns:a16="http://schemas.microsoft.com/office/drawing/2014/main" id="{00000000-0008-0000-0600-00001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a:extLst>
            <a:ext uri="{FF2B5EF4-FFF2-40B4-BE49-F238E27FC236}">
              <a16:creationId xmlns:a16="http://schemas.microsoft.com/office/drawing/2014/main" id="{00000000-0008-0000-0600-00001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a:extLst>
            <a:ext uri="{FF2B5EF4-FFF2-40B4-BE49-F238E27FC236}">
              <a16:creationId xmlns:a16="http://schemas.microsoft.com/office/drawing/2014/main" id="{00000000-0008-0000-0600-00001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a:extLst>
            <a:ext uri="{FF2B5EF4-FFF2-40B4-BE49-F238E27FC236}">
              <a16:creationId xmlns:a16="http://schemas.microsoft.com/office/drawing/2014/main" id="{00000000-0008-0000-0600-00001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a:extLst>
            <a:ext uri="{FF2B5EF4-FFF2-40B4-BE49-F238E27FC236}">
              <a16:creationId xmlns:a16="http://schemas.microsoft.com/office/drawing/2014/main" id="{00000000-0008-0000-0600-00001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a:extLst>
            <a:ext uri="{FF2B5EF4-FFF2-40B4-BE49-F238E27FC236}">
              <a16:creationId xmlns:a16="http://schemas.microsoft.com/office/drawing/2014/main" id="{00000000-0008-0000-0600-00001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a:extLst>
            <a:ext uri="{FF2B5EF4-FFF2-40B4-BE49-F238E27FC236}">
              <a16:creationId xmlns:a16="http://schemas.microsoft.com/office/drawing/2014/main" id="{00000000-0008-0000-0600-00001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a:extLst>
            <a:ext uri="{FF2B5EF4-FFF2-40B4-BE49-F238E27FC236}">
              <a16:creationId xmlns:a16="http://schemas.microsoft.com/office/drawing/2014/main" id="{00000000-0008-0000-0600-00002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a:extLst>
            <a:ext uri="{FF2B5EF4-FFF2-40B4-BE49-F238E27FC236}">
              <a16:creationId xmlns:a16="http://schemas.microsoft.com/office/drawing/2014/main" id="{00000000-0008-0000-0600-00002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a:extLst>
            <a:ext uri="{FF2B5EF4-FFF2-40B4-BE49-F238E27FC236}">
              <a16:creationId xmlns:a16="http://schemas.microsoft.com/office/drawing/2014/main" id="{00000000-0008-0000-0600-00002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a:extLst>
            <a:ext uri="{FF2B5EF4-FFF2-40B4-BE49-F238E27FC236}">
              <a16:creationId xmlns:a16="http://schemas.microsoft.com/office/drawing/2014/main" id="{00000000-0008-0000-0600-00002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a:extLst>
            <a:ext uri="{FF2B5EF4-FFF2-40B4-BE49-F238E27FC236}">
              <a16:creationId xmlns:a16="http://schemas.microsoft.com/office/drawing/2014/main" id="{00000000-0008-0000-0600-00002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a:extLst>
            <a:ext uri="{FF2B5EF4-FFF2-40B4-BE49-F238E27FC236}">
              <a16:creationId xmlns:a16="http://schemas.microsoft.com/office/drawing/2014/main" id="{00000000-0008-0000-0600-00002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a:extLst>
            <a:ext uri="{FF2B5EF4-FFF2-40B4-BE49-F238E27FC236}">
              <a16:creationId xmlns:a16="http://schemas.microsoft.com/office/drawing/2014/main" id="{00000000-0008-0000-0600-00003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a:extLst>
            <a:ext uri="{FF2B5EF4-FFF2-40B4-BE49-F238E27FC236}">
              <a16:creationId xmlns:a16="http://schemas.microsoft.com/office/drawing/2014/main" id="{00000000-0008-0000-0600-00003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61278</xdr:rowOff>
    </xdr:from>
    <xdr:to>
      <xdr:col>23</xdr:col>
      <xdr:colOff>516889</xdr:colOff>
      <xdr:row>79</xdr:row>
      <xdr:rowOff>109843</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flipV="1">
          <a:off x="16317595" y="12234228"/>
          <a:ext cx="1269" cy="14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113670</xdr:rowOff>
    </xdr:from>
    <xdr:ext cx="534377" cy="259045"/>
    <xdr:sp macro="" textlink="">
      <xdr:nvSpPr>
        <xdr:cNvPr id="587" name="公債費最小値テキスト">
          <a:extLst>
            <a:ext uri="{FF2B5EF4-FFF2-40B4-BE49-F238E27FC236}">
              <a16:creationId xmlns:a16="http://schemas.microsoft.com/office/drawing/2014/main" id="{00000000-0008-0000-0600-00004B020000}"/>
            </a:ext>
          </a:extLst>
        </xdr:cNvPr>
        <xdr:cNvSpPr txBox="1"/>
      </xdr:nvSpPr>
      <xdr:spPr>
        <a:xfrm>
          <a:off x="16370300" y="13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79</xdr:row>
      <xdr:rowOff>109843</xdr:rowOff>
    </xdr:from>
    <xdr:to>
      <xdr:col>23</xdr:col>
      <xdr:colOff>606425</xdr:colOff>
      <xdr:row>79</xdr:row>
      <xdr:rowOff>109843</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6230600" y="1365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7955</xdr:rowOff>
    </xdr:from>
    <xdr:ext cx="599010" cy="259045"/>
    <xdr:sp macro="" textlink="">
      <xdr:nvSpPr>
        <xdr:cNvPr id="589" name="公債費最大値テキスト">
          <a:extLst>
            <a:ext uri="{FF2B5EF4-FFF2-40B4-BE49-F238E27FC236}">
              <a16:creationId xmlns:a16="http://schemas.microsoft.com/office/drawing/2014/main" id="{00000000-0008-0000-0600-00004D020000}"/>
            </a:ext>
          </a:extLst>
        </xdr:cNvPr>
        <xdr:cNvSpPr txBox="1"/>
      </xdr:nvSpPr>
      <xdr:spPr>
        <a:xfrm>
          <a:off x="16370300" y="1200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71</xdr:row>
      <xdr:rowOff>61278</xdr:rowOff>
    </xdr:from>
    <xdr:to>
      <xdr:col>23</xdr:col>
      <xdr:colOff>606425</xdr:colOff>
      <xdr:row>71</xdr:row>
      <xdr:rowOff>61278</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6230600" y="1223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123317</xdr:rowOff>
    </xdr:from>
    <xdr:to>
      <xdr:col>23</xdr:col>
      <xdr:colOff>517525</xdr:colOff>
      <xdr:row>73</xdr:row>
      <xdr:rowOff>140474</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5481300" y="12639167"/>
          <a:ext cx="838200" cy="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23372</xdr:rowOff>
    </xdr:from>
    <xdr:ext cx="534377" cy="259045"/>
    <xdr:sp macro="" textlink="">
      <xdr:nvSpPr>
        <xdr:cNvPr id="592" name="公債費平均値テキスト">
          <a:extLst>
            <a:ext uri="{FF2B5EF4-FFF2-40B4-BE49-F238E27FC236}">
              <a16:creationId xmlns:a16="http://schemas.microsoft.com/office/drawing/2014/main" id="{00000000-0008-0000-0600-000050020000}"/>
            </a:ext>
          </a:extLst>
        </xdr:cNvPr>
        <xdr:cNvSpPr txBox="1"/>
      </xdr:nvSpPr>
      <xdr:spPr>
        <a:xfrm>
          <a:off x="16370300" y="128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44945</xdr:rowOff>
    </xdr:from>
    <xdr:to>
      <xdr:col>23</xdr:col>
      <xdr:colOff>568325</xdr:colOff>
      <xdr:row>75</xdr:row>
      <xdr:rowOff>146546</xdr:rowOff>
    </xdr:to>
    <xdr:sp macro="" textlink="">
      <xdr:nvSpPr>
        <xdr:cNvPr id="593" name="フローチャート : 判断 592">
          <a:extLst>
            <a:ext uri="{FF2B5EF4-FFF2-40B4-BE49-F238E27FC236}">
              <a16:creationId xmlns:a16="http://schemas.microsoft.com/office/drawing/2014/main" id="{00000000-0008-0000-0600-000051020000}"/>
            </a:ext>
          </a:extLst>
        </xdr:cNvPr>
        <xdr:cNvSpPr/>
      </xdr:nvSpPr>
      <xdr:spPr>
        <a:xfrm>
          <a:off x="162687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123317</xdr:rowOff>
    </xdr:from>
    <xdr:to>
      <xdr:col>22</xdr:col>
      <xdr:colOff>365125</xdr:colOff>
      <xdr:row>74</xdr:row>
      <xdr:rowOff>99085</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flipV="1">
          <a:off x="14592300" y="12639167"/>
          <a:ext cx="889000" cy="14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26746</xdr:rowOff>
    </xdr:from>
    <xdr:to>
      <xdr:col>22</xdr:col>
      <xdr:colOff>415925</xdr:colOff>
      <xdr:row>75</xdr:row>
      <xdr:rowOff>128346</xdr:rowOff>
    </xdr:to>
    <xdr:sp macro="" textlink="">
      <xdr:nvSpPr>
        <xdr:cNvPr id="595" name="フローチャート : 判断 594">
          <a:extLst>
            <a:ext uri="{FF2B5EF4-FFF2-40B4-BE49-F238E27FC236}">
              <a16:creationId xmlns:a16="http://schemas.microsoft.com/office/drawing/2014/main" id="{00000000-0008-0000-0600-000053020000}"/>
            </a:ext>
          </a:extLst>
        </xdr:cNvPr>
        <xdr:cNvSpPr/>
      </xdr:nvSpPr>
      <xdr:spPr>
        <a:xfrm>
          <a:off x="15430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119473</xdr:rowOff>
    </xdr:from>
    <xdr:ext cx="534377"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14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80556</xdr:rowOff>
    </xdr:from>
    <xdr:to>
      <xdr:col>21</xdr:col>
      <xdr:colOff>161925</xdr:colOff>
      <xdr:row>74</xdr:row>
      <xdr:rowOff>99085</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3703300" y="12767856"/>
          <a:ext cx="889000" cy="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7480</xdr:rowOff>
    </xdr:from>
    <xdr:to>
      <xdr:col>21</xdr:col>
      <xdr:colOff>212725</xdr:colOff>
      <xdr:row>75</xdr:row>
      <xdr:rowOff>109080</xdr:rowOff>
    </xdr:to>
    <xdr:sp macro="" textlink="">
      <xdr:nvSpPr>
        <xdr:cNvPr id="598" name="フローチャート : 判断 597">
          <a:extLst>
            <a:ext uri="{FF2B5EF4-FFF2-40B4-BE49-F238E27FC236}">
              <a16:creationId xmlns:a16="http://schemas.microsoft.com/office/drawing/2014/main" id="{00000000-0008-0000-0600-000056020000}"/>
            </a:ext>
          </a:extLst>
        </xdr:cNvPr>
        <xdr:cNvSpPr/>
      </xdr:nvSpPr>
      <xdr:spPr>
        <a:xfrm>
          <a:off x="14541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100207</xdr:rowOff>
    </xdr:from>
    <xdr:ext cx="534377"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325111" y="1295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67767</xdr:rowOff>
    </xdr:from>
    <xdr:to>
      <xdr:col>19</xdr:col>
      <xdr:colOff>644525</xdr:colOff>
      <xdr:row>74</xdr:row>
      <xdr:rowOff>80556</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814300" y="12755067"/>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3911</xdr:rowOff>
    </xdr:from>
    <xdr:to>
      <xdr:col>20</xdr:col>
      <xdr:colOff>9525</xdr:colOff>
      <xdr:row>75</xdr:row>
      <xdr:rowOff>105511</xdr:rowOff>
    </xdr:to>
    <xdr:sp macro="" textlink="">
      <xdr:nvSpPr>
        <xdr:cNvPr id="601" name="フローチャート : 判断 600">
          <a:extLst>
            <a:ext uri="{FF2B5EF4-FFF2-40B4-BE49-F238E27FC236}">
              <a16:creationId xmlns:a16="http://schemas.microsoft.com/office/drawing/2014/main" id="{00000000-0008-0000-0600-000059020000}"/>
            </a:ext>
          </a:extLst>
        </xdr:cNvPr>
        <xdr:cNvSpPr/>
      </xdr:nvSpPr>
      <xdr:spPr>
        <a:xfrm>
          <a:off x="13652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96638</xdr:rowOff>
    </xdr:from>
    <xdr:ext cx="534377"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436111" y="129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162966</xdr:rowOff>
    </xdr:from>
    <xdr:to>
      <xdr:col>18</xdr:col>
      <xdr:colOff>492125</xdr:colOff>
      <xdr:row>75</xdr:row>
      <xdr:rowOff>93116</xdr:rowOff>
    </xdr:to>
    <xdr:sp macro="" textlink="">
      <xdr:nvSpPr>
        <xdr:cNvPr id="603" name="フローチャート : 判断 602">
          <a:extLst>
            <a:ext uri="{FF2B5EF4-FFF2-40B4-BE49-F238E27FC236}">
              <a16:creationId xmlns:a16="http://schemas.microsoft.com/office/drawing/2014/main" id="{00000000-0008-0000-0600-00005B020000}"/>
            </a:ext>
          </a:extLst>
        </xdr:cNvPr>
        <xdr:cNvSpPr/>
      </xdr:nvSpPr>
      <xdr:spPr>
        <a:xfrm>
          <a:off x="12763500" y="128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84243</xdr:rowOff>
    </xdr:from>
    <xdr:ext cx="534377"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547111" y="129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89674</xdr:rowOff>
    </xdr:from>
    <xdr:to>
      <xdr:col>23</xdr:col>
      <xdr:colOff>568325</xdr:colOff>
      <xdr:row>74</xdr:row>
      <xdr:rowOff>19824</xdr:rowOff>
    </xdr:to>
    <xdr:sp macro="" textlink="">
      <xdr:nvSpPr>
        <xdr:cNvPr id="610" name="円/楕円 609">
          <a:extLst>
            <a:ext uri="{FF2B5EF4-FFF2-40B4-BE49-F238E27FC236}">
              <a16:creationId xmlns:a16="http://schemas.microsoft.com/office/drawing/2014/main" id="{00000000-0008-0000-0600-000062020000}"/>
            </a:ext>
          </a:extLst>
        </xdr:cNvPr>
        <xdr:cNvSpPr/>
      </xdr:nvSpPr>
      <xdr:spPr>
        <a:xfrm>
          <a:off x="16268700" y="1260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112551</xdr:rowOff>
    </xdr:from>
    <xdr:ext cx="599010" cy="259045"/>
    <xdr:sp macro="" textlink="">
      <xdr:nvSpPr>
        <xdr:cNvPr id="611" name="公債費該当値テキスト">
          <a:extLst>
            <a:ext uri="{FF2B5EF4-FFF2-40B4-BE49-F238E27FC236}">
              <a16:creationId xmlns:a16="http://schemas.microsoft.com/office/drawing/2014/main" id="{00000000-0008-0000-0600-000063020000}"/>
            </a:ext>
          </a:extLst>
        </xdr:cNvPr>
        <xdr:cNvSpPr txBox="1"/>
      </xdr:nvSpPr>
      <xdr:spPr>
        <a:xfrm>
          <a:off x="16370300" y="1245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103,439</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72517</xdr:rowOff>
    </xdr:from>
    <xdr:to>
      <xdr:col>22</xdr:col>
      <xdr:colOff>415925</xdr:colOff>
      <xdr:row>74</xdr:row>
      <xdr:rowOff>2667</xdr:rowOff>
    </xdr:to>
    <xdr:sp macro="" textlink="">
      <xdr:nvSpPr>
        <xdr:cNvPr id="612" name="円/楕円 611">
          <a:extLst>
            <a:ext uri="{FF2B5EF4-FFF2-40B4-BE49-F238E27FC236}">
              <a16:creationId xmlns:a16="http://schemas.microsoft.com/office/drawing/2014/main" id="{00000000-0008-0000-0600-000064020000}"/>
            </a:ext>
          </a:extLst>
        </xdr:cNvPr>
        <xdr:cNvSpPr/>
      </xdr:nvSpPr>
      <xdr:spPr>
        <a:xfrm>
          <a:off x="15430500" y="1258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19194</xdr:rowOff>
    </xdr:from>
    <xdr:ext cx="59901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181794" y="1236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104,790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48285</xdr:rowOff>
    </xdr:from>
    <xdr:to>
      <xdr:col>21</xdr:col>
      <xdr:colOff>212725</xdr:colOff>
      <xdr:row>74</xdr:row>
      <xdr:rowOff>149885</xdr:rowOff>
    </xdr:to>
    <xdr:sp macro="" textlink="">
      <xdr:nvSpPr>
        <xdr:cNvPr id="614" name="円/楕円 613">
          <a:extLst>
            <a:ext uri="{FF2B5EF4-FFF2-40B4-BE49-F238E27FC236}">
              <a16:creationId xmlns:a16="http://schemas.microsoft.com/office/drawing/2014/main" id="{00000000-0008-0000-0600-000066020000}"/>
            </a:ext>
          </a:extLst>
        </xdr:cNvPr>
        <xdr:cNvSpPr/>
      </xdr:nvSpPr>
      <xdr:spPr>
        <a:xfrm>
          <a:off x="14541500" y="127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166412</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325111" y="1251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93,198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29756</xdr:rowOff>
    </xdr:from>
    <xdr:to>
      <xdr:col>20</xdr:col>
      <xdr:colOff>9525</xdr:colOff>
      <xdr:row>74</xdr:row>
      <xdr:rowOff>131356</xdr:rowOff>
    </xdr:to>
    <xdr:sp macro="" textlink="">
      <xdr:nvSpPr>
        <xdr:cNvPr id="616" name="円/楕円 615">
          <a:extLst>
            <a:ext uri="{FF2B5EF4-FFF2-40B4-BE49-F238E27FC236}">
              <a16:creationId xmlns:a16="http://schemas.microsoft.com/office/drawing/2014/main" id="{00000000-0008-0000-0600-000068020000}"/>
            </a:ext>
          </a:extLst>
        </xdr:cNvPr>
        <xdr:cNvSpPr/>
      </xdr:nvSpPr>
      <xdr:spPr>
        <a:xfrm>
          <a:off x="13652500" y="127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147883</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436111" y="1249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94,657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16967</xdr:rowOff>
    </xdr:from>
    <xdr:to>
      <xdr:col>18</xdr:col>
      <xdr:colOff>492125</xdr:colOff>
      <xdr:row>74</xdr:row>
      <xdr:rowOff>118567</xdr:rowOff>
    </xdr:to>
    <xdr:sp macro="" textlink="">
      <xdr:nvSpPr>
        <xdr:cNvPr id="618" name="円/楕円 617">
          <a:extLst>
            <a:ext uri="{FF2B5EF4-FFF2-40B4-BE49-F238E27FC236}">
              <a16:creationId xmlns:a16="http://schemas.microsoft.com/office/drawing/2014/main" id="{00000000-0008-0000-0600-00006A020000}"/>
            </a:ext>
          </a:extLst>
        </xdr:cNvPr>
        <xdr:cNvSpPr/>
      </xdr:nvSpPr>
      <xdr:spPr>
        <a:xfrm>
          <a:off x="12763500" y="127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135094</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547111" y="124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a:extLst>
            <a:ext uri="{FF2B5EF4-FFF2-40B4-BE49-F238E27FC236}">
              <a16:creationId xmlns:a16="http://schemas.microsoft.com/office/drawing/2014/main" id="{00000000-0008-0000-0600-00006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a:extLst>
            <a:ext uri="{FF2B5EF4-FFF2-40B4-BE49-F238E27FC236}">
              <a16:creationId xmlns:a16="http://schemas.microsoft.com/office/drawing/2014/main" id="{00000000-0008-0000-0600-00006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a:extLst>
            <a:ext uri="{FF2B5EF4-FFF2-40B4-BE49-F238E27FC236}">
              <a16:creationId xmlns:a16="http://schemas.microsoft.com/office/drawing/2014/main" id="{00000000-0008-0000-0600-00006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a:extLst>
            <a:ext uri="{FF2B5EF4-FFF2-40B4-BE49-F238E27FC236}">
              <a16:creationId xmlns:a16="http://schemas.microsoft.com/office/drawing/2014/main" id="{00000000-0008-0000-0600-00007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a:extLst>
            <a:ext uri="{FF2B5EF4-FFF2-40B4-BE49-F238E27FC236}">
              <a16:creationId xmlns:a16="http://schemas.microsoft.com/office/drawing/2014/main" id="{00000000-0008-0000-0600-00007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a:extLst>
            <a:ext uri="{FF2B5EF4-FFF2-40B4-BE49-F238E27FC236}">
              <a16:creationId xmlns:a16="http://schemas.microsoft.com/office/drawing/2014/main" id="{00000000-0008-0000-0600-00007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a:extLst>
            <a:ext uri="{FF2B5EF4-FFF2-40B4-BE49-F238E27FC236}">
              <a16:creationId xmlns:a16="http://schemas.microsoft.com/office/drawing/2014/main" id="{00000000-0008-0000-0600-00007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a:extLst>
            <a:ext uri="{FF2B5EF4-FFF2-40B4-BE49-F238E27FC236}">
              <a16:creationId xmlns:a16="http://schemas.microsoft.com/office/drawing/2014/main" id="{00000000-0008-0000-0600-00008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172</xdr:rowOff>
    </xdr:from>
    <xdr:to>
      <xdr:col>23</xdr:col>
      <xdr:colOff>516889</xdr:colOff>
      <xdr:row>99</xdr:row>
      <xdr:rowOff>77863</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6317595" y="15602122"/>
          <a:ext cx="1269" cy="1449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81690</xdr:rowOff>
    </xdr:from>
    <xdr:ext cx="469744" cy="259045"/>
    <xdr:sp macro="" textlink="">
      <xdr:nvSpPr>
        <xdr:cNvPr id="646" name="積立金最小値テキスト">
          <a:extLst>
            <a:ext uri="{FF2B5EF4-FFF2-40B4-BE49-F238E27FC236}">
              <a16:creationId xmlns:a16="http://schemas.microsoft.com/office/drawing/2014/main" id="{00000000-0008-0000-0600-000086020000}"/>
            </a:ext>
          </a:extLst>
        </xdr:cNvPr>
        <xdr:cNvSpPr txBox="1"/>
      </xdr:nvSpPr>
      <xdr:spPr>
        <a:xfrm>
          <a:off x="16370300" y="1705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a:t>
          </a:r>
          <a:endParaRPr kumimoji="1" lang="ja-JP" altLang="en-US" sz="1000" b="1">
            <a:latin typeface="ＭＳ Ｐゴシック"/>
          </a:endParaRPr>
        </a:p>
      </xdr:txBody>
    </xdr:sp>
    <xdr:clientData/>
  </xdr:oneCellAnchor>
  <xdr:twoCellAnchor>
    <xdr:from>
      <xdr:col>23</xdr:col>
      <xdr:colOff>428625</xdr:colOff>
      <xdr:row>99</xdr:row>
      <xdr:rowOff>77863</xdr:rowOff>
    </xdr:from>
    <xdr:to>
      <xdr:col>23</xdr:col>
      <xdr:colOff>606425</xdr:colOff>
      <xdr:row>99</xdr:row>
      <xdr:rowOff>77863</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6230600" y="1705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118299</xdr:rowOff>
    </xdr:from>
    <xdr:ext cx="534377" cy="259045"/>
    <xdr:sp macro="" textlink="">
      <xdr:nvSpPr>
        <xdr:cNvPr id="648" name="積立金最大値テキスト">
          <a:extLst>
            <a:ext uri="{FF2B5EF4-FFF2-40B4-BE49-F238E27FC236}">
              <a16:creationId xmlns:a16="http://schemas.microsoft.com/office/drawing/2014/main" id="{00000000-0008-0000-0600-000088020000}"/>
            </a:ext>
          </a:extLst>
        </xdr:cNvPr>
        <xdr:cNvSpPr txBox="1"/>
      </xdr:nvSpPr>
      <xdr:spPr>
        <a:xfrm>
          <a:off x="16370300" y="153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90,045</a:t>
          </a:r>
          <a:endParaRPr kumimoji="1" lang="ja-JP" altLang="en-US" sz="1000" b="1">
            <a:latin typeface="ＭＳ Ｐゴシック"/>
          </a:endParaRPr>
        </a:p>
      </xdr:txBody>
    </xdr:sp>
    <xdr:clientData/>
  </xdr:oneCellAnchor>
  <xdr:twoCellAnchor>
    <xdr:from>
      <xdr:col>23</xdr:col>
      <xdr:colOff>428625</xdr:colOff>
      <xdr:row>91</xdr:row>
      <xdr:rowOff>172</xdr:rowOff>
    </xdr:from>
    <xdr:to>
      <xdr:col>23</xdr:col>
      <xdr:colOff>606425</xdr:colOff>
      <xdr:row>91</xdr:row>
      <xdr:rowOff>172</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6230600" y="15602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140565</xdr:rowOff>
    </xdr:from>
    <xdr:to>
      <xdr:col>23</xdr:col>
      <xdr:colOff>517525</xdr:colOff>
      <xdr:row>95</xdr:row>
      <xdr:rowOff>55690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flipV="1">
          <a:off x="15481300" y="16256865"/>
          <a:ext cx="838200" cy="8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33755</xdr:rowOff>
    </xdr:from>
    <xdr:ext cx="534377" cy="259045"/>
    <xdr:sp macro="" textlink="">
      <xdr:nvSpPr>
        <xdr:cNvPr id="651" name="積立金平均値テキスト">
          <a:extLst>
            <a:ext uri="{FF2B5EF4-FFF2-40B4-BE49-F238E27FC236}">
              <a16:creationId xmlns:a16="http://schemas.microsoft.com/office/drawing/2014/main" id="{00000000-0008-0000-0600-00008B020000}"/>
            </a:ext>
          </a:extLst>
        </xdr:cNvPr>
        <xdr:cNvSpPr txBox="1"/>
      </xdr:nvSpPr>
      <xdr:spPr>
        <a:xfrm>
          <a:off x="16370300" y="16492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55328</xdr:rowOff>
    </xdr:from>
    <xdr:to>
      <xdr:col>23</xdr:col>
      <xdr:colOff>568325</xdr:colOff>
      <xdr:row>96</xdr:row>
      <xdr:rowOff>156928</xdr:rowOff>
    </xdr:to>
    <xdr:sp macro="" textlink="">
      <xdr:nvSpPr>
        <xdr:cNvPr id="652" name="フローチャート : 判断 651">
          <a:extLst>
            <a:ext uri="{FF2B5EF4-FFF2-40B4-BE49-F238E27FC236}">
              <a16:creationId xmlns:a16="http://schemas.microsoft.com/office/drawing/2014/main" id="{00000000-0008-0000-0600-00008C020000}"/>
            </a:ext>
          </a:extLst>
        </xdr:cNvPr>
        <xdr:cNvSpPr/>
      </xdr:nvSpPr>
      <xdr:spPr>
        <a:xfrm>
          <a:off x="162687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100692</xdr:rowOff>
    </xdr:from>
    <xdr:to>
      <xdr:col>22</xdr:col>
      <xdr:colOff>365125</xdr:colOff>
      <xdr:row>95</xdr:row>
      <xdr:rowOff>55690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4592300" y="16216992"/>
          <a:ext cx="889000" cy="1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149120</xdr:rowOff>
    </xdr:from>
    <xdr:to>
      <xdr:col>22</xdr:col>
      <xdr:colOff>415925</xdr:colOff>
      <xdr:row>97</xdr:row>
      <xdr:rowOff>79270</xdr:rowOff>
    </xdr:to>
    <xdr:sp macro="" textlink="">
      <xdr:nvSpPr>
        <xdr:cNvPr id="654" name="フローチャート : 判断 653">
          <a:extLst>
            <a:ext uri="{FF2B5EF4-FFF2-40B4-BE49-F238E27FC236}">
              <a16:creationId xmlns:a16="http://schemas.microsoft.com/office/drawing/2014/main" id="{00000000-0008-0000-0600-00008E020000}"/>
            </a:ext>
          </a:extLst>
        </xdr:cNvPr>
        <xdr:cNvSpPr/>
      </xdr:nvSpPr>
      <xdr:spPr>
        <a:xfrm>
          <a:off x="15430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70397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670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100692</xdr:rowOff>
    </xdr:from>
    <xdr:to>
      <xdr:col>21</xdr:col>
      <xdr:colOff>161925</xdr:colOff>
      <xdr:row>94</xdr:row>
      <xdr:rowOff>133659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flipV="1">
          <a:off x="13703300" y="16216992"/>
          <a:ext cx="889000" cy="3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42608</xdr:rowOff>
    </xdr:from>
    <xdr:to>
      <xdr:col>21</xdr:col>
      <xdr:colOff>212725</xdr:colOff>
      <xdr:row>96</xdr:row>
      <xdr:rowOff>144208</xdr:rowOff>
    </xdr:to>
    <xdr:sp macro="" textlink="">
      <xdr:nvSpPr>
        <xdr:cNvPr id="657" name="フローチャート : 判断 656">
          <a:extLst>
            <a:ext uri="{FF2B5EF4-FFF2-40B4-BE49-F238E27FC236}">
              <a16:creationId xmlns:a16="http://schemas.microsoft.com/office/drawing/2014/main" id="{00000000-0008-0000-0600-000091020000}"/>
            </a:ext>
          </a:extLst>
        </xdr:cNvPr>
        <xdr:cNvSpPr/>
      </xdr:nvSpPr>
      <xdr:spPr>
        <a:xfrm>
          <a:off x="14541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135335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23048</xdr:rowOff>
    </xdr:from>
    <xdr:to>
      <xdr:col>19</xdr:col>
      <xdr:colOff>644525</xdr:colOff>
      <xdr:row>94</xdr:row>
      <xdr:rowOff>133659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814300" y="16139348"/>
          <a:ext cx="889000" cy="1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107449</xdr:rowOff>
    </xdr:from>
    <xdr:to>
      <xdr:col>20</xdr:col>
      <xdr:colOff>9525</xdr:colOff>
      <xdr:row>97</xdr:row>
      <xdr:rowOff>37599</xdr:rowOff>
    </xdr:to>
    <xdr:sp macro="" textlink="">
      <xdr:nvSpPr>
        <xdr:cNvPr id="660" name="フローチャート : 判断 659">
          <a:extLst>
            <a:ext uri="{FF2B5EF4-FFF2-40B4-BE49-F238E27FC236}">
              <a16:creationId xmlns:a16="http://schemas.microsoft.com/office/drawing/2014/main" id="{00000000-0008-0000-0600-000094020000}"/>
            </a:ext>
          </a:extLst>
        </xdr:cNvPr>
        <xdr:cNvSpPr/>
      </xdr:nvSpPr>
      <xdr:spPr>
        <a:xfrm>
          <a:off x="13652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28726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66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99676</xdr:rowOff>
    </xdr:from>
    <xdr:to>
      <xdr:col>18</xdr:col>
      <xdr:colOff>492125</xdr:colOff>
      <xdr:row>96</xdr:row>
      <xdr:rowOff>29826</xdr:rowOff>
    </xdr:to>
    <xdr:sp macro="" textlink="">
      <xdr:nvSpPr>
        <xdr:cNvPr id="662" name="フローチャート : 判断 661">
          <a:extLst>
            <a:ext uri="{FF2B5EF4-FFF2-40B4-BE49-F238E27FC236}">
              <a16:creationId xmlns:a16="http://schemas.microsoft.com/office/drawing/2014/main" id="{00000000-0008-0000-0600-000096020000}"/>
            </a:ext>
          </a:extLst>
        </xdr:cNvPr>
        <xdr:cNvSpPr/>
      </xdr:nvSpPr>
      <xdr:spPr>
        <a:xfrm>
          <a:off x="12763500" y="163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20953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64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89765</xdr:rowOff>
    </xdr:from>
    <xdr:to>
      <xdr:col>23</xdr:col>
      <xdr:colOff>568325</xdr:colOff>
      <xdr:row>95</xdr:row>
      <xdr:rowOff>19915</xdr:rowOff>
    </xdr:to>
    <xdr:sp macro="" textlink="">
      <xdr:nvSpPr>
        <xdr:cNvPr id="669" name="円/楕円 668">
          <a:extLst>
            <a:ext uri="{FF2B5EF4-FFF2-40B4-BE49-F238E27FC236}">
              <a16:creationId xmlns:a16="http://schemas.microsoft.com/office/drawing/2014/main" id="{00000000-0008-0000-0600-00009D020000}"/>
            </a:ext>
          </a:extLst>
        </xdr:cNvPr>
        <xdr:cNvSpPr/>
      </xdr:nvSpPr>
      <xdr:spPr>
        <a:xfrm>
          <a:off x="16268700" y="162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112642</xdr:rowOff>
    </xdr:from>
    <xdr:ext cx="534377" cy="259045"/>
    <xdr:sp macro="" textlink="">
      <xdr:nvSpPr>
        <xdr:cNvPr id="670" name="積立金該当値テキスト">
          <a:extLst>
            <a:ext uri="{FF2B5EF4-FFF2-40B4-BE49-F238E27FC236}">
              <a16:creationId xmlns:a16="http://schemas.microsoft.com/office/drawing/2014/main" id="{00000000-0008-0000-0600-00009E020000}"/>
            </a:ext>
          </a:extLst>
        </xdr:cNvPr>
        <xdr:cNvSpPr txBox="1"/>
      </xdr:nvSpPr>
      <xdr:spPr>
        <a:xfrm>
          <a:off x="16370300" y="1605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49,947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4890</xdr:rowOff>
    </xdr:from>
    <xdr:to>
      <xdr:col>22</xdr:col>
      <xdr:colOff>415925</xdr:colOff>
      <xdr:row>95</xdr:row>
      <xdr:rowOff>106490</xdr:rowOff>
    </xdr:to>
    <xdr:sp macro="" textlink="">
      <xdr:nvSpPr>
        <xdr:cNvPr id="671" name="円/楕円 670">
          <a:extLst>
            <a:ext uri="{FF2B5EF4-FFF2-40B4-BE49-F238E27FC236}">
              <a16:creationId xmlns:a16="http://schemas.microsoft.com/office/drawing/2014/main" id="{00000000-0008-0000-0600-00009F020000}"/>
            </a:ext>
          </a:extLst>
        </xdr:cNvPr>
        <xdr:cNvSpPr/>
      </xdr:nvSpPr>
      <xdr:spPr>
        <a:xfrm>
          <a:off x="15430500" y="162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123017</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14111" y="1606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49892</xdr:rowOff>
    </xdr:from>
    <xdr:to>
      <xdr:col>21</xdr:col>
      <xdr:colOff>212725</xdr:colOff>
      <xdr:row>94</xdr:row>
      <xdr:rowOff>151492</xdr:rowOff>
    </xdr:to>
    <xdr:sp macro="" textlink="">
      <xdr:nvSpPr>
        <xdr:cNvPr id="673" name="円/楕円 672">
          <a:extLst>
            <a:ext uri="{FF2B5EF4-FFF2-40B4-BE49-F238E27FC236}">
              <a16:creationId xmlns:a16="http://schemas.microsoft.com/office/drawing/2014/main" id="{00000000-0008-0000-0600-0000A1020000}"/>
            </a:ext>
          </a:extLst>
        </xdr:cNvPr>
        <xdr:cNvSpPr/>
      </xdr:nvSpPr>
      <xdr:spPr>
        <a:xfrm>
          <a:off x="14541500" y="161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168019</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325111" y="1594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82859</xdr:rowOff>
    </xdr:from>
    <xdr:to>
      <xdr:col>20</xdr:col>
      <xdr:colOff>9525</xdr:colOff>
      <xdr:row>95</xdr:row>
      <xdr:rowOff>13009</xdr:rowOff>
    </xdr:to>
    <xdr:sp macro="" textlink="">
      <xdr:nvSpPr>
        <xdr:cNvPr id="675" name="円/楕円 674">
          <a:extLst>
            <a:ext uri="{FF2B5EF4-FFF2-40B4-BE49-F238E27FC236}">
              <a16:creationId xmlns:a16="http://schemas.microsoft.com/office/drawing/2014/main" id="{00000000-0008-0000-0600-0000A3020000}"/>
            </a:ext>
          </a:extLst>
        </xdr:cNvPr>
        <xdr:cNvSpPr/>
      </xdr:nvSpPr>
      <xdr:spPr>
        <a:xfrm>
          <a:off x="13652500" y="1619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29536</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436111" y="1597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50,370</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143698</xdr:rowOff>
    </xdr:from>
    <xdr:to>
      <xdr:col>18</xdr:col>
      <xdr:colOff>492125</xdr:colOff>
      <xdr:row>94</xdr:row>
      <xdr:rowOff>73848</xdr:rowOff>
    </xdr:to>
    <xdr:sp macro="" textlink="">
      <xdr:nvSpPr>
        <xdr:cNvPr id="677" name="円/楕円 676">
          <a:extLst>
            <a:ext uri="{FF2B5EF4-FFF2-40B4-BE49-F238E27FC236}">
              <a16:creationId xmlns:a16="http://schemas.microsoft.com/office/drawing/2014/main" id="{00000000-0008-0000-0600-0000A5020000}"/>
            </a:ext>
          </a:extLst>
        </xdr:cNvPr>
        <xdr:cNvSpPr/>
      </xdr:nvSpPr>
      <xdr:spPr>
        <a:xfrm>
          <a:off x="12763500" y="1608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90375</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547111" y="1586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a:extLst>
            <a:ext uri="{FF2B5EF4-FFF2-40B4-BE49-F238E27FC236}">
              <a16:creationId xmlns:a16="http://schemas.microsoft.com/office/drawing/2014/main" id="{00000000-0008-0000-0600-0000A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a:extLst>
            <a:ext uri="{FF2B5EF4-FFF2-40B4-BE49-F238E27FC236}">
              <a16:creationId xmlns:a16="http://schemas.microsoft.com/office/drawing/2014/main" id="{00000000-0008-0000-0600-0000A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a:extLst>
            <a:ext uri="{FF2B5EF4-FFF2-40B4-BE49-F238E27FC236}">
              <a16:creationId xmlns:a16="http://schemas.microsoft.com/office/drawing/2014/main" id="{00000000-0008-0000-0600-0000A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a:extLst>
            <a:ext uri="{FF2B5EF4-FFF2-40B4-BE49-F238E27FC236}">
              <a16:creationId xmlns:a16="http://schemas.microsoft.com/office/drawing/2014/main" id="{00000000-0008-0000-0600-0000A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a:extLst>
            <a:ext uri="{FF2B5EF4-FFF2-40B4-BE49-F238E27FC236}">
              <a16:creationId xmlns:a16="http://schemas.microsoft.com/office/drawing/2014/main" id="{00000000-0008-0000-0600-0000A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a:extLst>
            <a:ext uri="{FF2B5EF4-FFF2-40B4-BE49-F238E27FC236}">
              <a16:creationId xmlns:a16="http://schemas.microsoft.com/office/drawing/2014/main" id="{00000000-0008-0000-0600-0000A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a:extLst>
            <a:ext uri="{FF2B5EF4-FFF2-40B4-BE49-F238E27FC236}">
              <a16:creationId xmlns:a16="http://schemas.microsoft.com/office/drawing/2014/main" id="{00000000-0008-0000-0600-0000B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134747</xdr:rowOff>
    </xdr:from>
    <xdr:to>
      <xdr:col>32</xdr:col>
      <xdr:colOff>186689</xdr:colOff>
      <xdr:row>39</xdr:row>
      <xdr:rowOff>44450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22159595" y="5106797"/>
          <a:ext cx="1269"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3" name="投資及び出資金最小値テキスト">
          <a:extLst>
            <a:ext uri="{FF2B5EF4-FFF2-40B4-BE49-F238E27FC236}">
              <a16:creationId xmlns:a16="http://schemas.microsoft.com/office/drawing/2014/main" id="{00000000-0008-0000-0600-0000B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81424</xdr:rowOff>
    </xdr:from>
    <xdr:ext cx="534377" cy="259045"/>
    <xdr:sp macro="" textlink="">
      <xdr:nvSpPr>
        <xdr:cNvPr id="705" name="投資及び出資金最大値テキスト">
          <a:extLst>
            <a:ext uri="{FF2B5EF4-FFF2-40B4-BE49-F238E27FC236}">
              <a16:creationId xmlns:a16="http://schemas.microsoft.com/office/drawing/2014/main" id="{00000000-0008-0000-0600-0000C1020000}"/>
            </a:ext>
          </a:extLst>
        </xdr:cNvPr>
        <xdr:cNvSpPr txBox="1"/>
      </xdr:nvSpPr>
      <xdr:spPr>
        <a:xfrm>
          <a:off x="22212300" y="488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12,789</a:t>
          </a:r>
          <a:endParaRPr kumimoji="1" lang="ja-JP" altLang="en-US" sz="1000" b="1">
            <a:latin typeface="ＭＳ Ｐゴシック"/>
          </a:endParaRPr>
        </a:p>
      </xdr:txBody>
    </xdr:sp>
    <xdr:clientData/>
  </xdr:oneCellAnchor>
  <xdr:twoCellAnchor>
    <xdr:from>
      <xdr:col>32</xdr:col>
      <xdr:colOff>98425</xdr:colOff>
      <xdr:row>29</xdr:row>
      <xdr:rowOff>134747</xdr:rowOff>
    </xdr:from>
    <xdr:to>
      <xdr:col>32</xdr:col>
      <xdr:colOff>276225</xdr:colOff>
      <xdr:row>29</xdr:row>
      <xdr:rowOff>134747</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22072600" y="5106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145542</xdr:rowOff>
    </xdr:from>
    <xdr:to>
      <xdr:col>32</xdr:col>
      <xdr:colOff>187325</xdr:colOff>
      <xdr:row>39</xdr:row>
      <xdr:rowOff>44196</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21323300" y="6660642"/>
          <a:ext cx="8382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103268</xdr:rowOff>
    </xdr:from>
    <xdr:ext cx="469744" cy="259045"/>
    <xdr:sp macro="" textlink="">
      <xdr:nvSpPr>
        <xdr:cNvPr id="708" name="投資及び出資金平均値テキスト">
          <a:extLst>
            <a:ext uri="{FF2B5EF4-FFF2-40B4-BE49-F238E27FC236}">
              <a16:creationId xmlns:a16="http://schemas.microsoft.com/office/drawing/2014/main" id="{00000000-0008-0000-0600-0000C4020000}"/>
            </a:ext>
          </a:extLst>
        </xdr:cNvPr>
        <xdr:cNvSpPr txBox="1"/>
      </xdr:nvSpPr>
      <xdr:spPr>
        <a:xfrm>
          <a:off x="22212300" y="627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80391</xdr:rowOff>
    </xdr:from>
    <xdr:to>
      <xdr:col>32</xdr:col>
      <xdr:colOff>238125</xdr:colOff>
      <xdr:row>38</xdr:row>
      <xdr:rowOff>10540</xdr:rowOff>
    </xdr:to>
    <xdr:sp macro="" textlink="">
      <xdr:nvSpPr>
        <xdr:cNvPr id="709" name="フローチャート : 判断 708">
          <a:extLst>
            <a:ext uri="{FF2B5EF4-FFF2-40B4-BE49-F238E27FC236}">
              <a16:creationId xmlns:a16="http://schemas.microsoft.com/office/drawing/2014/main" id="{00000000-0008-0000-0600-0000C5020000}"/>
            </a:ext>
          </a:extLst>
        </xdr:cNvPr>
        <xdr:cNvSpPr/>
      </xdr:nvSpPr>
      <xdr:spPr>
        <a:xfrm>
          <a:off x="22110700" y="64240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113284</xdr:rowOff>
    </xdr:from>
    <xdr:to>
      <xdr:col>31</xdr:col>
      <xdr:colOff>34925</xdr:colOff>
      <xdr:row>38</xdr:row>
      <xdr:rowOff>145542</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20434300" y="5599684"/>
          <a:ext cx="889000" cy="106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109220</xdr:rowOff>
    </xdr:from>
    <xdr:to>
      <xdr:col>31</xdr:col>
      <xdr:colOff>85725</xdr:colOff>
      <xdr:row>38</xdr:row>
      <xdr:rowOff>39370</xdr:rowOff>
    </xdr:to>
    <xdr:sp macro="" textlink="">
      <xdr:nvSpPr>
        <xdr:cNvPr id="711" name="フローチャート : 判断 710">
          <a:extLst>
            <a:ext uri="{FF2B5EF4-FFF2-40B4-BE49-F238E27FC236}">
              <a16:creationId xmlns:a16="http://schemas.microsoft.com/office/drawing/2014/main" id="{00000000-0008-0000-0600-0000C7020000}"/>
            </a:ext>
          </a:extLst>
        </xdr:cNvPr>
        <xdr:cNvSpPr/>
      </xdr:nvSpPr>
      <xdr:spPr>
        <a:xfrm>
          <a:off x="2127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55897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2108842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113284</xdr:rowOff>
    </xdr:from>
    <xdr:to>
      <xdr:col>29</xdr:col>
      <xdr:colOff>517525</xdr:colOff>
      <xdr:row>38</xdr:row>
      <xdr:rowOff>88265</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19545300" y="5599684"/>
          <a:ext cx="889000" cy="100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33147</xdr:rowOff>
    </xdr:from>
    <xdr:to>
      <xdr:col>29</xdr:col>
      <xdr:colOff>568325</xdr:colOff>
      <xdr:row>37</xdr:row>
      <xdr:rowOff>134747</xdr:rowOff>
    </xdr:to>
    <xdr:sp macro="" textlink="">
      <xdr:nvSpPr>
        <xdr:cNvPr id="714" name="フローチャート : 判断 713">
          <a:extLst>
            <a:ext uri="{FF2B5EF4-FFF2-40B4-BE49-F238E27FC236}">
              <a16:creationId xmlns:a16="http://schemas.microsoft.com/office/drawing/2014/main" id="{00000000-0008-0000-0600-0000CA020000}"/>
            </a:ext>
          </a:extLst>
        </xdr:cNvPr>
        <xdr:cNvSpPr/>
      </xdr:nvSpPr>
      <xdr:spPr>
        <a:xfrm>
          <a:off x="20383500" y="63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125874</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20199427" y="64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88265</xdr:rowOff>
    </xdr:from>
    <xdr:to>
      <xdr:col>28</xdr:col>
      <xdr:colOff>314325</xdr:colOff>
      <xdr:row>38</xdr:row>
      <xdr:rowOff>95250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18656300" y="6603365"/>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44450</xdr:rowOff>
    </xdr:from>
    <xdr:to>
      <xdr:col>28</xdr:col>
      <xdr:colOff>365125</xdr:colOff>
      <xdr:row>37</xdr:row>
      <xdr:rowOff>146050</xdr:rowOff>
    </xdr:to>
    <xdr:sp macro="" textlink="">
      <xdr:nvSpPr>
        <xdr:cNvPr id="717" name="フローチャート : 判断 716">
          <a:extLst>
            <a:ext uri="{FF2B5EF4-FFF2-40B4-BE49-F238E27FC236}">
              <a16:creationId xmlns:a16="http://schemas.microsoft.com/office/drawing/2014/main" id="{00000000-0008-0000-0600-0000CD020000}"/>
            </a:ext>
          </a:extLst>
        </xdr:cNvPr>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162577</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86360</xdr:rowOff>
    </xdr:from>
    <xdr:to>
      <xdr:col>27</xdr:col>
      <xdr:colOff>161925</xdr:colOff>
      <xdr:row>38</xdr:row>
      <xdr:rowOff>16510</xdr:rowOff>
    </xdr:to>
    <xdr:sp macro="" textlink="">
      <xdr:nvSpPr>
        <xdr:cNvPr id="719" name="フローチャート : 判断 718">
          <a:extLst>
            <a:ext uri="{FF2B5EF4-FFF2-40B4-BE49-F238E27FC236}">
              <a16:creationId xmlns:a16="http://schemas.microsoft.com/office/drawing/2014/main" id="{00000000-0008-0000-0600-0000CF020000}"/>
            </a:ext>
          </a:extLst>
        </xdr:cNvPr>
        <xdr:cNvSpPr/>
      </xdr:nvSpPr>
      <xdr:spPr>
        <a:xfrm>
          <a:off x="18605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33037</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421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164846</xdr:rowOff>
    </xdr:from>
    <xdr:to>
      <xdr:col>32</xdr:col>
      <xdr:colOff>238125</xdr:colOff>
      <xdr:row>39</xdr:row>
      <xdr:rowOff>94996</xdr:rowOff>
    </xdr:to>
    <xdr:sp macro="" textlink="">
      <xdr:nvSpPr>
        <xdr:cNvPr id="726" name="円/楕円 725">
          <a:extLst>
            <a:ext uri="{FF2B5EF4-FFF2-40B4-BE49-F238E27FC236}">
              <a16:creationId xmlns:a16="http://schemas.microsoft.com/office/drawing/2014/main" id="{00000000-0008-0000-0600-0000D6020000}"/>
            </a:ext>
          </a:extLst>
        </xdr:cNvPr>
        <xdr:cNvSpPr/>
      </xdr:nvSpPr>
      <xdr:spPr>
        <a:xfrm>
          <a:off x="221107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79773</xdr:rowOff>
    </xdr:from>
    <xdr:ext cx="249299" cy="259045"/>
    <xdr:sp macro="" textlink="">
      <xdr:nvSpPr>
        <xdr:cNvPr id="727" name="投資及び出資金該当値テキスト">
          <a:extLst>
            <a:ext uri="{FF2B5EF4-FFF2-40B4-BE49-F238E27FC236}">
              <a16:creationId xmlns:a16="http://schemas.microsoft.com/office/drawing/2014/main" id="{00000000-0008-0000-0600-0000D7020000}"/>
            </a:ext>
          </a:extLst>
        </xdr:cNvPr>
        <xdr:cNvSpPr txBox="1"/>
      </xdr:nvSpPr>
      <xdr:spPr>
        <a:xfrm>
          <a:off x="22212300" y="65948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94742</xdr:rowOff>
    </xdr:from>
    <xdr:to>
      <xdr:col>31</xdr:col>
      <xdr:colOff>85725</xdr:colOff>
      <xdr:row>39</xdr:row>
      <xdr:rowOff>24892</xdr:rowOff>
    </xdr:to>
    <xdr:sp macro="" textlink="">
      <xdr:nvSpPr>
        <xdr:cNvPr id="728" name="円/楕円 727">
          <a:extLst>
            <a:ext uri="{FF2B5EF4-FFF2-40B4-BE49-F238E27FC236}">
              <a16:creationId xmlns:a16="http://schemas.microsoft.com/office/drawing/2014/main" id="{00000000-0008-0000-0600-0000D8020000}"/>
            </a:ext>
          </a:extLst>
        </xdr:cNvPr>
        <xdr:cNvSpPr/>
      </xdr:nvSpPr>
      <xdr:spPr>
        <a:xfrm>
          <a:off x="21272500" y="66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16019</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134017" y="6702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62484</xdr:rowOff>
    </xdr:from>
    <xdr:to>
      <xdr:col>29</xdr:col>
      <xdr:colOff>568325</xdr:colOff>
      <xdr:row>32</xdr:row>
      <xdr:rowOff>164084</xdr:rowOff>
    </xdr:to>
    <xdr:sp macro="" textlink="">
      <xdr:nvSpPr>
        <xdr:cNvPr id="730" name="円/楕円 729">
          <a:extLst>
            <a:ext uri="{FF2B5EF4-FFF2-40B4-BE49-F238E27FC236}">
              <a16:creationId xmlns:a16="http://schemas.microsoft.com/office/drawing/2014/main" id="{00000000-0008-0000-0600-0000DA020000}"/>
            </a:ext>
          </a:extLst>
        </xdr:cNvPr>
        <xdr:cNvSpPr/>
      </xdr:nvSpPr>
      <xdr:spPr>
        <a:xfrm>
          <a:off x="20383500" y="55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31</xdr:row>
      <xdr:rowOff>9161</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199427" y="532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37465</xdr:rowOff>
    </xdr:from>
    <xdr:to>
      <xdr:col>28</xdr:col>
      <xdr:colOff>365125</xdr:colOff>
      <xdr:row>38</xdr:row>
      <xdr:rowOff>139065</xdr:rowOff>
    </xdr:to>
    <xdr:sp macro="" textlink="">
      <xdr:nvSpPr>
        <xdr:cNvPr id="732" name="円/楕円 731">
          <a:extLst>
            <a:ext uri="{FF2B5EF4-FFF2-40B4-BE49-F238E27FC236}">
              <a16:creationId xmlns:a16="http://schemas.microsoft.com/office/drawing/2014/main" id="{00000000-0008-0000-0600-0000DC020000}"/>
            </a:ext>
          </a:extLst>
        </xdr:cNvPr>
        <xdr:cNvSpPr/>
      </xdr:nvSpPr>
      <xdr:spPr>
        <a:xfrm>
          <a:off x="194945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130192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10427" y="664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44450</xdr:rowOff>
    </xdr:from>
    <xdr:to>
      <xdr:col>27</xdr:col>
      <xdr:colOff>161925</xdr:colOff>
      <xdr:row>38</xdr:row>
      <xdr:rowOff>146050</xdr:rowOff>
    </xdr:to>
    <xdr:sp macro="" textlink="">
      <xdr:nvSpPr>
        <xdr:cNvPr id="734" name="円/楕円 733">
          <a:extLst>
            <a:ext uri="{FF2B5EF4-FFF2-40B4-BE49-F238E27FC236}">
              <a16:creationId xmlns:a16="http://schemas.microsoft.com/office/drawing/2014/main" id="{00000000-0008-0000-0600-0000DE020000}"/>
            </a:ext>
          </a:extLst>
        </xdr:cNvPr>
        <xdr:cNvSpPr/>
      </xdr:nvSpPr>
      <xdr:spPr>
        <a:xfrm>
          <a:off x="18605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137177</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467017" y="665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a:extLst>
            <a:ext uri="{FF2B5EF4-FFF2-40B4-BE49-F238E27FC236}">
              <a16:creationId xmlns:a16="http://schemas.microsoft.com/office/drawing/2014/main" id="{00000000-0008-0000-0600-0000E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a:extLst>
            <a:ext uri="{FF2B5EF4-FFF2-40B4-BE49-F238E27FC236}">
              <a16:creationId xmlns:a16="http://schemas.microsoft.com/office/drawing/2014/main" id="{00000000-0008-0000-0600-0000E1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a:extLst>
            <a:ext uri="{FF2B5EF4-FFF2-40B4-BE49-F238E27FC236}">
              <a16:creationId xmlns:a16="http://schemas.microsoft.com/office/drawing/2014/main" id="{00000000-0008-0000-0600-0000E2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a:extLst>
            <a:ext uri="{FF2B5EF4-FFF2-40B4-BE49-F238E27FC236}">
              <a16:creationId xmlns:a16="http://schemas.microsoft.com/office/drawing/2014/main" id="{00000000-0008-0000-0600-0000E3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a:extLst>
            <a:ext uri="{FF2B5EF4-FFF2-40B4-BE49-F238E27FC236}">
              <a16:creationId xmlns:a16="http://schemas.microsoft.com/office/drawing/2014/main" id="{00000000-0008-0000-0600-0000E4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a:extLst>
            <a:ext uri="{FF2B5EF4-FFF2-40B4-BE49-F238E27FC236}">
              <a16:creationId xmlns:a16="http://schemas.microsoft.com/office/drawing/2014/main" id="{00000000-0008-0000-0600-0000F4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39619</xdr:rowOff>
    </xdr:from>
    <xdr:to>
      <xdr:col>32</xdr:col>
      <xdr:colOff>186689</xdr:colOff>
      <xdr:row>58</xdr:row>
      <xdr:rowOff>139700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22159595" y="8612119"/>
          <a:ext cx="1269" cy="1471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8" name="貸付金最小値テキスト">
          <a:extLst>
            <a:ext uri="{FF2B5EF4-FFF2-40B4-BE49-F238E27FC236}">
              <a16:creationId xmlns:a16="http://schemas.microsoft.com/office/drawing/2014/main" id="{00000000-0008-0000-0600-0000F602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157746</xdr:rowOff>
    </xdr:from>
    <xdr:ext cx="534377" cy="259045"/>
    <xdr:sp macro="" textlink="">
      <xdr:nvSpPr>
        <xdr:cNvPr id="760" name="貸付金最大値テキスト">
          <a:extLst>
            <a:ext uri="{FF2B5EF4-FFF2-40B4-BE49-F238E27FC236}">
              <a16:creationId xmlns:a16="http://schemas.microsoft.com/office/drawing/2014/main" id="{00000000-0008-0000-0600-0000F8020000}"/>
            </a:ext>
          </a:extLst>
        </xdr:cNvPr>
        <xdr:cNvSpPr txBox="1"/>
      </xdr:nvSpPr>
      <xdr:spPr>
        <a:xfrm>
          <a:off x="22212300" y="83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32,189</a:t>
          </a:r>
          <a:endParaRPr kumimoji="1" lang="ja-JP" altLang="en-US" sz="1000" b="1">
            <a:latin typeface="ＭＳ Ｐゴシック"/>
          </a:endParaRPr>
        </a:p>
      </xdr:txBody>
    </xdr:sp>
    <xdr:clientData/>
  </xdr:oneCellAnchor>
  <xdr:twoCellAnchor>
    <xdr:from>
      <xdr:col>32</xdr:col>
      <xdr:colOff>98425</xdr:colOff>
      <xdr:row>50</xdr:row>
      <xdr:rowOff>39619</xdr:rowOff>
    </xdr:from>
    <xdr:to>
      <xdr:col>32</xdr:col>
      <xdr:colOff>276225</xdr:colOff>
      <xdr:row>50</xdr:row>
      <xdr:rowOff>39619</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22072600" y="861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104587</xdr:rowOff>
    </xdr:from>
    <xdr:to>
      <xdr:col>32</xdr:col>
      <xdr:colOff>187325</xdr:colOff>
      <xdr:row>58</xdr:row>
      <xdr:rowOff>104861</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21323300" y="10048687"/>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137700</xdr:rowOff>
    </xdr:from>
    <xdr:ext cx="469744" cy="259045"/>
    <xdr:sp macro="" textlink="">
      <xdr:nvSpPr>
        <xdr:cNvPr id="763" name="貸付金平均値テキスト">
          <a:extLst>
            <a:ext uri="{FF2B5EF4-FFF2-40B4-BE49-F238E27FC236}">
              <a16:creationId xmlns:a16="http://schemas.microsoft.com/office/drawing/2014/main" id="{00000000-0008-0000-0600-0000FB020000}"/>
            </a:ext>
          </a:extLst>
        </xdr:cNvPr>
        <xdr:cNvSpPr txBox="1"/>
      </xdr:nvSpPr>
      <xdr:spPr>
        <a:xfrm>
          <a:off x="22212300" y="973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114823</xdr:rowOff>
    </xdr:from>
    <xdr:to>
      <xdr:col>32</xdr:col>
      <xdr:colOff>238125</xdr:colOff>
      <xdr:row>58</xdr:row>
      <xdr:rowOff>44973</xdr:rowOff>
    </xdr:to>
    <xdr:sp macro="" textlink="">
      <xdr:nvSpPr>
        <xdr:cNvPr id="764" name="フローチャート : 判断 763">
          <a:extLst>
            <a:ext uri="{FF2B5EF4-FFF2-40B4-BE49-F238E27FC236}">
              <a16:creationId xmlns:a16="http://schemas.microsoft.com/office/drawing/2014/main" id="{00000000-0008-0000-0600-0000FC020000}"/>
            </a:ext>
          </a:extLst>
        </xdr:cNvPr>
        <xdr:cNvSpPr/>
      </xdr:nvSpPr>
      <xdr:spPr>
        <a:xfrm>
          <a:off x="221107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102804</xdr:rowOff>
    </xdr:from>
    <xdr:to>
      <xdr:col>31</xdr:col>
      <xdr:colOff>34925</xdr:colOff>
      <xdr:row>58</xdr:row>
      <xdr:rowOff>104861</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20434300" y="1004690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79619</xdr:rowOff>
    </xdr:from>
    <xdr:to>
      <xdr:col>31</xdr:col>
      <xdr:colOff>85725</xdr:colOff>
      <xdr:row>58</xdr:row>
      <xdr:rowOff>9769</xdr:rowOff>
    </xdr:to>
    <xdr:sp macro="" textlink="">
      <xdr:nvSpPr>
        <xdr:cNvPr id="766" name="フローチャート : 判断 765">
          <a:extLst>
            <a:ext uri="{FF2B5EF4-FFF2-40B4-BE49-F238E27FC236}">
              <a16:creationId xmlns:a16="http://schemas.microsoft.com/office/drawing/2014/main" id="{00000000-0008-0000-0600-0000FE020000}"/>
            </a:ext>
          </a:extLst>
        </xdr:cNvPr>
        <xdr:cNvSpPr/>
      </xdr:nvSpPr>
      <xdr:spPr>
        <a:xfrm>
          <a:off x="21272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26296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102804</xdr:rowOff>
    </xdr:from>
    <xdr:to>
      <xdr:col>29</xdr:col>
      <xdr:colOff>517525</xdr:colOff>
      <xdr:row>58</xdr:row>
      <xdr:rowOff>107787</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19545300" y="10046904"/>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72623</xdr:rowOff>
    </xdr:from>
    <xdr:to>
      <xdr:col>29</xdr:col>
      <xdr:colOff>568325</xdr:colOff>
      <xdr:row>58</xdr:row>
      <xdr:rowOff>2773</xdr:rowOff>
    </xdr:to>
    <xdr:sp macro="" textlink="">
      <xdr:nvSpPr>
        <xdr:cNvPr id="769" name="フローチャート : 判断 768">
          <a:extLst>
            <a:ext uri="{FF2B5EF4-FFF2-40B4-BE49-F238E27FC236}">
              <a16:creationId xmlns:a16="http://schemas.microsoft.com/office/drawing/2014/main" id="{00000000-0008-0000-0600-000001030000}"/>
            </a:ext>
          </a:extLst>
        </xdr:cNvPr>
        <xdr:cNvSpPr/>
      </xdr:nvSpPr>
      <xdr:spPr>
        <a:xfrm>
          <a:off x="20383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19300</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107787</xdr:rowOff>
    </xdr:from>
    <xdr:to>
      <xdr:col>28</xdr:col>
      <xdr:colOff>314325</xdr:colOff>
      <xdr:row>58</xdr:row>
      <xdr:rowOff>109936</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flipV="1">
          <a:off x="18656300" y="10051887"/>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17622</xdr:rowOff>
    </xdr:from>
    <xdr:to>
      <xdr:col>28</xdr:col>
      <xdr:colOff>365125</xdr:colOff>
      <xdr:row>57</xdr:row>
      <xdr:rowOff>119222</xdr:rowOff>
    </xdr:to>
    <xdr:sp macro="" textlink="">
      <xdr:nvSpPr>
        <xdr:cNvPr id="772" name="フローチャート : 判断 771">
          <a:extLst>
            <a:ext uri="{FF2B5EF4-FFF2-40B4-BE49-F238E27FC236}">
              <a16:creationId xmlns:a16="http://schemas.microsoft.com/office/drawing/2014/main" id="{00000000-0008-0000-0600-000004030000}"/>
            </a:ext>
          </a:extLst>
        </xdr:cNvPr>
        <xdr:cNvSpPr/>
      </xdr:nvSpPr>
      <xdr:spPr>
        <a:xfrm>
          <a:off x="19494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135749</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35773</xdr:rowOff>
    </xdr:from>
    <xdr:to>
      <xdr:col>27</xdr:col>
      <xdr:colOff>161925</xdr:colOff>
      <xdr:row>57</xdr:row>
      <xdr:rowOff>137373</xdr:rowOff>
    </xdr:to>
    <xdr:sp macro="" textlink="">
      <xdr:nvSpPr>
        <xdr:cNvPr id="774" name="フローチャート : 判断 773">
          <a:extLst>
            <a:ext uri="{FF2B5EF4-FFF2-40B4-BE49-F238E27FC236}">
              <a16:creationId xmlns:a16="http://schemas.microsoft.com/office/drawing/2014/main" id="{00000000-0008-0000-0600-000006030000}"/>
            </a:ext>
          </a:extLst>
        </xdr:cNvPr>
        <xdr:cNvSpPr/>
      </xdr:nvSpPr>
      <xdr:spPr>
        <a:xfrm>
          <a:off x="18605500" y="980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153900</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21427" y="958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53787</xdr:rowOff>
    </xdr:from>
    <xdr:to>
      <xdr:col>32</xdr:col>
      <xdr:colOff>238125</xdr:colOff>
      <xdr:row>58</xdr:row>
      <xdr:rowOff>155387</xdr:rowOff>
    </xdr:to>
    <xdr:sp macro="" textlink="">
      <xdr:nvSpPr>
        <xdr:cNvPr id="781" name="円/楕円 780">
          <a:extLst>
            <a:ext uri="{FF2B5EF4-FFF2-40B4-BE49-F238E27FC236}">
              <a16:creationId xmlns:a16="http://schemas.microsoft.com/office/drawing/2014/main" id="{00000000-0008-0000-0600-00000D030000}"/>
            </a:ext>
          </a:extLst>
        </xdr:cNvPr>
        <xdr:cNvSpPr/>
      </xdr:nvSpPr>
      <xdr:spPr>
        <a:xfrm>
          <a:off x="22110700" y="99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140164</xdr:rowOff>
    </xdr:from>
    <xdr:ext cx="378565" cy="259045"/>
    <xdr:sp macro="" textlink="">
      <xdr:nvSpPr>
        <xdr:cNvPr id="782" name="貸付金該当値テキスト">
          <a:extLst>
            <a:ext uri="{FF2B5EF4-FFF2-40B4-BE49-F238E27FC236}">
              <a16:creationId xmlns:a16="http://schemas.microsoft.com/office/drawing/2014/main" id="{00000000-0008-0000-0600-00000E030000}"/>
            </a:ext>
          </a:extLst>
        </xdr:cNvPr>
        <xdr:cNvSpPr txBox="1"/>
      </xdr:nvSpPr>
      <xdr:spPr>
        <a:xfrm>
          <a:off x="22212300" y="991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54061</xdr:rowOff>
    </xdr:from>
    <xdr:to>
      <xdr:col>31</xdr:col>
      <xdr:colOff>85725</xdr:colOff>
      <xdr:row>58</xdr:row>
      <xdr:rowOff>155661</xdr:rowOff>
    </xdr:to>
    <xdr:sp macro="" textlink="">
      <xdr:nvSpPr>
        <xdr:cNvPr id="783" name="円/楕円 782">
          <a:extLst>
            <a:ext uri="{FF2B5EF4-FFF2-40B4-BE49-F238E27FC236}">
              <a16:creationId xmlns:a16="http://schemas.microsoft.com/office/drawing/2014/main" id="{00000000-0008-0000-0600-00000F030000}"/>
            </a:ext>
          </a:extLst>
        </xdr:cNvPr>
        <xdr:cNvSpPr/>
      </xdr:nvSpPr>
      <xdr:spPr>
        <a:xfrm>
          <a:off x="21272500" y="99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146788</xdr:rowOff>
    </xdr:from>
    <xdr:ext cx="378565"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134017" y="1009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52004</xdr:rowOff>
    </xdr:from>
    <xdr:to>
      <xdr:col>29</xdr:col>
      <xdr:colOff>568325</xdr:colOff>
      <xdr:row>58</xdr:row>
      <xdr:rowOff>153604</xdr:rowOff>
    </xdr:to>
    <xdr:sp macro="" textlink="">
      <xdr:nvSpPr>
        <xdr:cNvPr id="785" name="円/楕円 784">
          <a:extLst>
            <a:ext uri="{FF2B5EF4-FFF2-40B4-BE49-F238E27FC236}">
              <a16:creationId xmlns:a16="http://schemas.microsoft.com/office/drawing/2014/main" id="{00000000-0008-0000-0600-000011030000}"/>
            </a:ext>
          </a:extLst>
        </xdr:cNvPr>
        <xdr:cNvSpPr/>
      </xdr:nvSpPr>
      <xdr:spPr>
        <a:xfrm>
          <a:off x="20383500" y="99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144731</xdr:rowOff>
    </xdr:from>
    <xdr:ext cx="378565"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245017" y="1008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56987</xdr:rowOff>
    </xdr:from>
    <xdr:to>
      <xdr:col>28</xdr:col>
      <xdr:colOff>365125</xdr:colOff>
      <xdr:row>58</xdr:row>
      <xdr:rowOff>158587</xdr:rowOff>
    </xdr:to>
    <xdr:sp macro="" textlink="">
      <xdr:nvSpPr>
        <xdr:cNvPr id="787" name="円/楕円 786">
          <a:extLst>
            <a:ext uri="{FF2B5EF4-FFF2-40B4-BE49-F238E27FC236}">
              <a16:creationId xmlns:a16="http://schemas.microsoft.com/office/drawing/2014/main" id="{00000000-0008-0000-0600-000013030000}"/>
            </a:ext>
          </a:extLst>
        </xdr:cNvPr>
        <xdr:cNvSpPr/>
      </xdr:nvSpPr>
      <xdr:spPr>
        <a:xfrm>
          <a:off x="19494500" y="1000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149714</xdr:rowOff>
    </xdr:from>
    <xdr:ext cx="378565"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356017" y="10093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59136</xdr:rowOff>
    </xdr:from>
    <xdr:to>
      <xdr:col>27</xdr:col>
      <xdr:colOff>161925</xdr:colOff>
      <xdr:row>58</xdr:row>
      <xdr:rowOff>160736</xdr:rowOff>
    </xdr:to>
    <xdr:sp macro="" textlink="">
      <xdr:nvSpPr>
        <xdr:cNvPr id="789" name="円/楕円 788">
          <a:extLst>
            <a:ext uri="{FF2B5EF4-FFF2-40B4-BE49-F238E27FC236}">
              <a16:creationId xmlns:a16="http://schemas.microsoft.com/office/drawing/2014/main" id="{00000000-0008-0000-0600-000015030000}"/>
            </a:ext>
          </a:extLst>
        </xdr:cNvPr>
        <xdr:cNvSpPr/>
      </xdr:nvSpPr>
      <xdr:spPr>
        <a:xfrm>
          <a:off x="18605500" y="1000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151863</xdr:rowOff>
    </xdr:from>
    <xdr:ext cx="378565"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67017" y="10095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a:extLst>
            <a:ext uri="{FF2B5EF4-FFF2-40B4-BE49-F238E27FC236}">
              <a16:creationId xmlns:a16="http://schemas.microsoft.com/office/drawing/2014/main" id="{00000000-0008-0000-0600-00001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a:extLst>
            <a:ext uri="{FF2B5EF4-FFF2-40B4-BE49-F238E27FC236}">
              <a16:creationId xmlns:a16="http://schemas.microsoft.com/office/drawing/2014/main" id="{00000000-0008-0000-0600-00001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a:extLst>
            <a:ext uri="{FF2B5EF4-FFF2-40B4-BE49-F238E27FC236}">
              <a16:creationId xmlns:a16="http://schemas.microsoft.com/office/drawing/2014/main" id="{00000000-0008-0000-0600-00001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a:extLst>
            <a:ext uri="{FF2B5EF4-FFF2-40B4-BE49-F238E27FC236}">
              <a16:creationId xmlns:a16="http://schemas.microsoft.com/office/drawing/2014/main" id="{00000000-0008-0000-0600-00001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a:extLst>
            <a:ext uri="{FF2B5EF4-FFF2-40B4-BE49-F238E27FC236}">
              <a16:creationId xmlns:a16="http://schemas.microsoft.com/office/drawing/2014/main" id="{00000000-0008-0000-0600-00001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a:extLst>
            <a:ext uri="{FF2B5EF4-FFF2-40B4-BE49-F238E27FC236}">
              <a16:creationId xmlns:a16="http://schemas.microsoft.com/office/drawing/2014/main" id="{00000000-0008-0000-0600-00003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46300</xdr:rowOff>
    </xdr:from>
    <xdr:to>
      <xdr:col>32</xdr:col>
      <xdr:colOff>186689</xdr:colOff>
      <xdr:row>79</xdr:row>
      <xdr:rowOff>37516</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22159595" y="12047800"/>
          <a:ext cx="1269" cy="153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41343</xdr:rowOff>
    </xdr:from>
    <xdr:ext cx="534377" cy="259045"/>
    <xdr:sp macro="" textlink="">
      <xdr:nvSpPr>
        <xdr:cNvPr id="818" name="繰出金最小値テキスト">
          <a:extLst>
            <a:ext uri="{FF2B5EF4-FFF2-40B4-BE49-F238E27FC236}">
              <a16:creationId xmlns:a16="http://schemas.microsoft.com/office/drawing/2014/main" id="{00000000-0008-0000-0600-000032030000}"/>
            </a:ext>
          </a:extLst>
        </xdr:cNvPr>
        <xdr:cNvSpPr txBox="1"/>
      </xdr:nvSpPr>
      <xdr:spPr>
        <a:xfrm>
          <a:off x="22212300" y="135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43,758</a:t>
          </a:r>
          <a:endParaRPr kumimoji="1" lang="ja-JP" altLang="en-US" sz="1000" b="1">
            <a:latin typeface="ＭＳ Ｐゴシック"/>
          </a:endParaRPr>
        </a:p>
      </xdr:txBody>
    </xdr:sp>
    <xdr:clientData/>
  </xdr:oneCellAnchor>
  <xdr:twoCellAnchor>
    <xdr:from>
      <xdr:col>32</xdr:col>
      <xdr:colOff>98425</xdr:colOff>
      <xdr:row>79</xdr:row>
      <xdr:rowOff>37516</xdr:rowOff>
    </xdr:from>
    <xdr:to>
      <xdr:col>32</xdr:col>
      <xdr:colOff>276225</xdr:colOff>
      <xdr:row>79</xdr:row>
      <xdr:rowOff>37516</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22072600" y="1358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164427</xdr:rowOff>
    </xdr:from>
    <xdr:ext cx="599010" cy="259045"/>
    <xdr:sp macro="" textlink="">
      <xdr:nvSpPr>
        <xdr:cNvPr id="820" name="繰出金最大値テキスト">
          <a:extLst>
            <a:ext uri="{FF2B5EF4-FFF2-40B4-BE49-F238E27FC236}">
              <a16:creationId xmlns:a16="http://schemas.microsoft.com/office/drawing/2014/main" id="{00000000-0008-0000-0600-000034030000}"/>
            </a:ext>
          </a:extLst>
        </xdr:cNvPr>
        <xdr:cNvSpPr txBox="1"/>
      </xdr:nvSpPr>
      <xdr:spPr>
        <a:xfrm>
          <a:off x="22212300" y="118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137,720</a:t>
          </a:r>
          <a:endParaRPr kumimoji="1" lang="ja-JP" altLang="en-US" sz="1000" b="1">
            <a:latin typeface="ＭＳ Ｐゴシック"/>
          </a:endParaRPr>
        </a:p>
      </xdr:txBody>
    </xdr:sp>
    <xdr:clientData/>
  </xdr:oneCellAnchor>
  <xdr:twoCellAnchor>
    <xdr:from>
      <xdr:col>32</xdr:col>
      <xdr:colOff>98425</xdr:colOff>
      <xdr:row>70</xdr:row>
      <xdr:rowOff>46300</xdr:rowOff>
    </xdr:from>
    <xdr:to>
      <xdr:col>32</xdr:col>
      <xdr:colOff>276225</xdr:colOff>
      <xdr:row>70</xdr:row>
      <xdr:rowOff>46300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22072600" y="1204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74354</xdr:rowOff>
    </xdr:from>
    <xdr:to>
      <xdr:col>32</xdr:col>
      <xdr:colOff>187325</xdr:colOff>
      <xdr:row>76</xdr:row>
      <xdr:rowOff>95303</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flipV="1">
          <a:off x="21323300" y="13104554"/>
          <a:ext cx="838200" cy="2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12316</xdr:rowOff>
    </xdr:from>
    <xdr:ext cx="534377" cy="259045"/>
    <xdr:sp macro="" textlink="">
      <xdr:nvSpPr>
        <xdr:cNvPr id="823" name="繰出金平均値テキスト">
          <a:extLst>
            <a:ext uri="{FF2B5EF4-FFF2-40B4-BE49-F238E27FC236}">
              <a16:creationId xmlns:a16="http://schemas.microsoft.com/office/drawing/2014/main" id="{00000000-0008-0000-0600-000037030000}"/>
            </a:ext>
          </a:extLst>
        </xdr:cNvPr>
        <xdr:cNvSpPr txBox="1"/>
      </xdr:nvSpPr>
      <xdr:spPr>
        <a:xfrm>
          <a:off x="22212300" y="1304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33889</xdr:rowOff>
    </xdr:from>
    <xdr:to>
      <xdr:col>32</xdr:col>
      <xdr:colOff>238125</xdr:colOff>
      <xdr:row>76</xdr:row>
      <xdr:rowOff>135489</xdr:rowOff>
    </xdr:to>
    <xdr:sp macro="" textlink="">
      <xdr:nvSpPr>
        <xdr:cNvPr id="824" name="フローチャート : 判断 823">
          <a:extLst>
            <a:ext uri="{FF2B5EF4-FFF2-40B4-BE49-F238E27FC236}">
              <a16:creationId xmlns:a16="http://schemas.microsoft.com/office/drawing/2014/main" id="{00000000-0008-0000-0600-000038030000}"/>
            </a:ext>
          </a:extLst>
        </xdr:cNvPr>
        <xdr:cNvSpPr/>
      </xdr:nvSpPr>
      <xdr:spPr>
        <a:xfrm>
          <a:off x="221107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54269</xdr:rowOff>
    </xdr:from>
    <xdr:to>
      <xdr:col>31</xdr:col>
      <xdr:colOff>34925</xdr:colOff>
      <xdr:row>76</xdr:row>
      <xdr:rowOff>95303</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0434300" y="12913019"/>
          <a:ext cx="889000" cy="2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67477</xdr:rowOff>
    </xdr:from>
    <xdr:to>
      <xdr:col>31</xdr:col>
      <xdr:colOff>85725</xdr:colOff>
      <xdr:row>76</xdr:row>
      <xdr:rowOff>169077</xdr:rowOff>
    </xdr:to>
    <xdr:sp macro="" textlink="">
      <xdr:nvSpPr>
        <xdr:cNvPr id="826" name="フローチャート : 判断 825">
          <a:extLst>
            <a:ext uri="{FF2B5EF4-FFF2-40B4-BE49-F238E27FC236}">
              <a16:creationId xmlns:a16="http://schemas.microsoft.com/office/drawing/2014/main" id="{00000000-0008-0000-0600-00003A030000}"/>
            </a:ext>
          </a:extLst>
        </xdr:cNvPr>
        <xdr:cNvSpPr/>
      </xdr:nvSpPr>
      <xdr:spPr>
        <a:xfrm>
          <a:off x="21272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160204</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56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54269</xdr:rowOff>
    </xdr:from>
    <xdr:to>
      <xdr:col>29</xdr:col>
      <xdr:colOff>517525</xdr:colOff>
      <xdr:row>77</xdr:row>
      <xdr:rowOff>81243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19545300" y="12913019"/>
          <a:ext cx="889000" cy="36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108559</xdr:rowOff>
    </xdr:from>
    <xdr:to>
      <xdr:col>29</xdr:col>
      <xdr:colOff>568325</xdr:colOff>
      <xdr:row>77</xdr:row>
      <xdr:rowOff>38709</xdr:rowOff>
    </xdr:to>
    <xdr:sp macro="" textlink="">
      <xdr:nvSpPr>
        <xdr:cNvPr id="829" name="フローチャート : 判断 828">
          <a:extLst>
            <a:ext uri="{FF2B5EF4-FFF2-40B4-BE49-F238E27FC236}">
              <a16:creationId xmlns:a16="http://schemas.microsoft.com/office/drawing/2014/main" id="{00000000-0008-0000-0600-00003D030000}"/>
            </a:ext>
          </a:extLst>
        </xdr:cNvPr>
        <xdr:cNvSpPr/>
      </xdr:nvSpPr>
      <xdr:spPr>
        <a:xfrm>
          <a:off x="20383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29836</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167111" y="132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81243</xdr:rowOff>
    </xdr:from>
    <xdr:to>
      <xdr:col>28</xdr:col>
      <xdr:colOff>314325</xdr:colOff>
      <xdr:row>77</xdr:row>
      <xdr:rowOff>138148</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18656300" y="13282893"/>
          <a:ext cx="889000" cy="5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138277</xdr:rowOff>
    </xdr:from>
    <xdr:to>
      <xdr:col>28</xdr:col>
      <xdr:colOff>365125</xdr:colOff>
      <xdr:row>77</xdr:row>
      <xdr:rowOff>68427</xdr:rowOff>
    </xdr:to>
    <xdr:sp macro="" textlink="">
      <xdr:nvSpPr>
        <xdr:cNvPr id="832" name="フローチャート : 判断 831">
          <a:extLst>
            <a:ext uri="{FF2B5EF4-FFF2-40B4-BE49-F238E27FC236}">
              <a16:creationId xmlns:a16="http://schemas.microsoft.com/office/drawing/2014/main" id="{00000000-0008-0000-0600-000040030000}"/>
            </a:ext>
          </a:extLst>
        </xdr:cNvPr>
        <xdr:cNvSpPr/>
      </xdr:nvSpPr>
      <xdr:spPr>
        <a:xfrm>
          <a:off x="19494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84955</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278111" y="129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150785</xdr:rowOff>
    </xdr:from>
    <xdr:to>
      <xdr:col>27</xdr:col>
      <xdr:colOff>161925</xdr:colOff>
      <xdr:row>77</xdr:row>
      <xdr:rowOff>80935</xdr:rowOff>
    </xdr:to>
    <xdr:sp macro="" textlink="">
      <xdr:nvSpPr>
        <xdr:cNvPr id="834" name="フローチャート : 判断 833">
          <a:extLst>
            <a:ext uri="{FF2B5EF4-FFF2-40B4-BE49-F238E27FC236}">
              <a16:creationId xmlns:a16="http://schemas.microsoft.com/office/drawing/2014/main" id="{00000000-0008-0000-0600-000042030000}"/>
            </a:ext>
          </a:extLst>
        </xdr:cNvPr>
        <xdr:cNvSpPr/>
      </xdr:nvSpPr>
      <xdr:spPr>
        <a:xfrm>
          <a:off x="18605500" y="1318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97462</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389111" y="1295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65,210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23554</xdr:rowOff>
    </xdr:from>
    <xdr:to>
      <xdr:col>32</xdr:col>
      <xdr:colOff>238125</xdr:colOff>
      <xdr:row>76</xdr:row>
      <xdr:rowOff>125154</xdr:rowOff>
    </xdr:to>
    <xdr:sp macro="" textlink="">
      <xdr:nvSpPr>
        <xdr:cNvPr id="841" name="円/楕円 840">
          <a:extLst>
            <a:ext uri="{FF2B5EF4-FFF2-40B4-BE49-F238E27FC236}">
              <a16:creationId xmlns:a16="http://schemas.microsoft.com/office/drawing/2014/main" id="{00000000-0008-0000-0600-000049030000}"/>
            </a:ext>
          </a:extLst>
        </xdr:cNvPr>
        <xdr:cNvSpPr/>
      </xdr:nvSpPr>
      <xdr:spPr>
        <a:xfrm>
          <a:off x="22110700" y="1305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46430</xdr:rowOff>
    </xdr:from>
    <xdr:ext cx="534377" cy="259045"/>
    <xdr:sp macro="" textlink="">
      <xdr:nvSpPr>
        <xdr:cNvPr id="842" name="繰出金該当値テキスト">
          <a:extLst>
            <a:ext uri="{FF2B5EF4-FFF2-40B4-BE49-F238E27FC236}">
              <a16:creationId xmlns:a16="http://schemas.microsoft.com/office/drawing/2014/main" id="{00000000-0008-0000-0600-00004A030000}"/>
            </a:ext>
          </a:extLst>
        </xdr:cNvPr>
        <xdr:cNvSpPr txBox="1"/>
      </xdr:nvSpPr>
      <xdr:spPr>
        <a:xfrm>
          <a:off x="22212300" y="1290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73,002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44503</xdr:rowOff>
    </xdr:from>
    <xdr:to>
      <xdr:col>31</xdr:col>
      <xdr:colOff>85725</xdr:colOff>
      <xdr:row>76</xdr:row>
      <xdr:rowOff>146103</xdr:rowOff>
    </xdr:to>
    <xdr:sp macro="" textlink="">
      <xdr:nvSpPr>
        <xdr:cNvPr id="843" name="円/楕円 842">
          <a:extLst>
            <a:ext uri="{FF2B5EF4-FFF2-40B4-BE49-F238E27FC236}">
              <a16:creationId xmlns:a16="http://schemas.microsoft.com/office/drawing/2014/main" id="{00000000-0008-0000-0600-00004B030000}"/>
            </a:ext>
          </a:extLst>
        </xdr:cNvPr>
        <xdr:cNvSpPr/>
      </xdr:nvSpPr>
      <xdr:spPr>
        <a:xfrm>
          <a:off x="21272500" y="130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162630</xdr:rowOff>
    </xdr:from>
    <xdr:ext cx="534377"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056111" y="128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71,719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3469</xdr:rowOff>
    </xdr:from>
    <xdr:to>
      <xdr:col>29</xdr:col>
      <xdr:colOff>568325</xdr:colOff>
      <xdr:row>75</xdr:row>
      <xdr:rowOff>105069</xdr:rowOff>
    </xdr:to>
    <xdr:sp macro="" textlink="">
      <xdr:nvSpPr>
        <xdr:cNvPr id="845" name="円/楕円 844">
          <a:extLst>
            <a:ext uri="{FF2B5EF4-FFF2-40B4-BE49-F238E27FC236}">
              <a16:creationId xmlns:a16="http://schemas.microsoft.com/office/drawing/2014/main" id="{00000000-0008-0000-0600-00004D030000}"/>
            </a:ext>
          </a:extLst>
        </xdr:cNvPr>
        <xdr:cNvSpPr/>
      </xdr:nvSpPr>
      <xdr:spPr>
        <a:xfrm>
          <a:off x="20383500" y="1286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121596</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167111" y="1263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84,732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30443</xdr:rowOff>
    </xdr:from>
    <xdr:to>
      <xdr:col>28</xdr:col>
      <xdr:colOff>365125</xdr:colOff>
      <xdr:row>77</xdr:row>
      <xdr:rowOff>132043</xdr:rowOff>
    </xdr:to>
    <xdr:sp macro="" textlink="">
      <xdr:nvSpPr>
        <xdr:cNvPr id="847" name="円/楕円 846">
          <a:extLst>
            <a:ext uri="{FF2B5EF4-FFF2-40B4-BE49-F238E27FC236}">
              <a16:creationId xmlns:a16="http://schemas.microsoft.com/office/drawing/2014/main" id="{00000000-0008-0000-0600-00004F030000}"/>
            </a:ext>
          </a:extLst>
        </xdr:cNvPr>
        <xdr:cNvSpPr/>
      </xdr:nvSpPr>
      <xdr:spPr>
        <a:xfrm>
          <a:off x="19494500" y="132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123170</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278111" y="133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62,080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87348</xdr:rowOff>
    </xdr:from>
    <xdr:to>
      <xdr:col>27</xdr:col>
      <xdr:colOff>161925</xdr:colOff>
      <xdr:row>78</xdr:row>
      <xdr:rowOff>17498</xdr:rowOff>
    </xdr:to>
    <xdr:sp macro="" textlink="">
      <xdr:nvSpPr>
        <xdr:cNvPr id="849" name="円/楕円 848">
          <a:extLst>
            <a:ext uri="{FF2B5EF4-FFF2-40B4-BE49-F238E27FC236}">
              <a16:creationId xmlns:a16="http://schemas.microsoft.com/office/drawing/2014/main" id="{00000000-0008-0000-0600-000051030000}"/>
            </a:ext>
          </a:extLst>
        </xdr:cNvPr>
        <xdr:cNvSpPr/>
      </xdr:nvSpPr>
      <xdr:spPr>
        <a:xfrm>
          <a:off x="18605500" y="132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8625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389111" y="1338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a:extLst>
            <a:ext uri="{FF2B5EF4-FFF2-40B4-BE49-F238E27FC236}">
              <a16:creationId xmlns:a16="http://schemas.microsoft.com/office/drawing/2014/main" id="{00000000-0008-0000-0600-00005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a:extLst>
            <a:ext uri="{FF2B5EF4-FFF2-40B4-BE49-F238E27FC236}">
              <a16:creationId xmlns:a16="http://schemas.microsoft.com/office/drawing/2014/main" id="{00000000-0008-0000-0600-00005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a:extLst>
            <a:ext uri="{FF2B5EF4-FFF2-40B4-BE49-F238E27FC236}">
              <a16:creationId xmlns:a16="http://schemas.microsoft.com/office/drawing/2014/main" id="{00000000-0008-0000-0600-00005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a:extLst>
            <a:ext uri="{FF2B5EF4-FFF2-40B4-BE49-F238E27FC236}">
              <a16:creationId xmlns:a16="http://schemas.microsoft.com/office/drawing/2014/main" id="{00000000-0008-0000-0600-00006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a:extLst>
            <a:ext uri="{FF2B5EF4-FFF2-40B4-BE49-F238E27FC236}">
              <a16:creationId xmlns:a16="http://schemas.microsoft.com/office/drawing/2014/main" id="{00000000-0008-0000-0600-00006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a:extLst>
            <a:ext uri="{FF2B5EF4-FFF2-40B4-BE49-F238E27FC236}">
              <a16:creationId xmlns:a16="http://schemas.microsoft.com/office/drawing/2014/main" id="{00000000-0008-0000-0600-00006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a:extLst>
            <a:ext uri="{FF2B5EF4-FFF2-40B4-BE49-F238E27FC236}">
              <a16:creationId xmlns:a16="http://schemas.microsoft.com/office/drawing/2014/main" id="{00000000-0008-0000-0600-00006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a:extLst>
            <a:ext uri="{FF2B5EF4-FFF2-40B4-BE49-F238E27FC236}">
              <a16:creationId xmlns:a16="http://schemas.microsoft.com/office/drawing/2014/main" id="{00000000-0008-0000-0600-00006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a:extLst>
            <a:ext uri="{FF2B5EF4-FFF2-40B4-BE49-F238E27FC236}">
              <a16:creationId xmlns:a16="http://schemas.microsoft.com/office/drawing/2014/main" id="{00000000-0008-0000-0600-00006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a:extLst>
            <a:ext uri="{FF2B5EF4-FFF2-40B4-BE49-F238E27FC236}">
              <a16:creationId xmlns:a16="http://schemas.microsoft.com/office/drawing/2014/main" id="{00000000-0008-0000-0600-00006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a:extLst>
            <a:ext uri="{FF2B5EF4-FFF2-40B4-BE49-F238E27FC236}">
              <a16:creationId xmlns:a16="http://schemas.microsoft.com/office/drawing/2014/main" id="{00000000-0008-0000-0600-00007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a:extLst>
            <a:ext uri="{FF2B5EF4-FFF2-40B4-BE49-F238E27FC236}">
              <a16:creationId xmlns:a16="http://schemas.microsoft.com/office/drawing/2014/main" id="{00000000-0008-0000-0600-00007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a:extLst>
            <a:ext uri="{FF2B5EF4-FFF2-40B4-BE49-F238E27FC236}">
              <a16:creationId xmlns:a16="http://schemas.microsoft.com/office/drawing/2014/main" id="{00000000-0008-0000-0600-00007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a:extLst>
            <a:ext uri="{FF2B5EF4-FFF2-40B4-BE49-F238E27FC236}">
              <a16:creationId xmlns:a16="http://schemas.microsoft.com/office/drawing/2014/main" id="{00000000-0008-0000-0600-00007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a:extLst>
            <a:ext uri="{FF2B5EF4-FFF2-40B4-BE49-F238E27FC236}">
              <a16:creationId xmlns:a16="http://schemas.microsoft.com/office/drawing/2014/main" id="{00000000-0008-0000-0600-00007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a:extLst>
            <a:ext uri="{FF2B5EF4-FFF2-40B4-BE49-F238E27FC236}">
              <a16:creationId xmlns:a16="http://schemas.microsoft.com/office/drawing/2014/main" id="{00000000-0008-0000-0600-00007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類似団体平均と比較して各項目において低い状況となっている中、積立金が</a:t>
          </a:r>
          <a:r>
            <a:rPr kumimoji="1" lang="en-US" altLang="ja-JP" sz="1300">
              <a:latin typeface="ＭＳ Ｐゴシック"/>
            </a:rPr>
            <a:t>49,974</a:t>
          </a:r>
          <a:r>
            <a:rPr kumimoji="1" lang="ja-JP" altLang="en-US" sz="1300">
              <a:latin typeface="ＭＳ Ｐゴシック"/>
            </a:rPr>
            <a:t>円となっており高い状況となっている。</a:t>
          </a:r>
        </a:p>
        <a:p>
          <a:r>
            <a:rPr kumimoji="1" lang="ja-JP" altLang="en-US" sz="1300">
              <a:latin typeface="ＭＳ Ｐゴシック"/>
            </a:rPr>
            <a:t>これは、合併特例債による地域振興基金への積立額が多いことによるものであるが、この合併特例債による積立も</a:t>
          </a:r>
          <a:r>
            <a:rPr kumimoji="1" lang="en-US" altLang="ja-JP" sz="1300">
              <a:latin typeface="ＭＳ Ｐゴシック"/>
            </a:rPr>
            <a:t>H27</a:t>
          </a:r>
          <a:r>
            <a:rPr kumimoji="1" lang="ja-JP" altLang="en-US" sz="1300">
              <a:latin typeface="ＭＳ Ｐゴシック"/>
            </a:rPr>
            <a:t>年度で終了となるため、今後は減少する見込みである。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青森県南部町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19,343
19,291
153.12
11,192,521
10,825,143
303,036
7,580,450
13,248,339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29210</xdr:rowOff>
    </xdr:from>
    <xdr:to>
      <xdr:col>6</xdr:col>
      <xdr:colOff>510540</xdr:colOff>
      <xdr:row>38</xdr:row>
      <xdr:rowOff>66167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44160"/>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69994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4,393</a:t>
          </a:r>
          <a:endParaRPr kumimoji="1" lang="ja-JP" altLang="en-US" sz="1000" b="1">
            <a:latin typeface="ＭＳ Ｐゴシック"/>
          </a:endParaRPr>
        </a:p>
      </xdr:txBody>
    </xdr:sp>
    <xdr:clientData/>
  </xdr:oneCellAnchor>
  <xdr:twoCellAnchor>
    <xdr:from>
      <xdr:col>6</xdr:col>
      <xdr:colOff>422275</xdr:colOff>
      <xdr:row>38</xdr:row>
      <xdr:rowOff>66167</xdr:rowOff>
    </xdr:from>
    <xdr:to>
      <xdr:col>6</xdr:col>
      <xdr:colOff>600075</xdr:colOff>
      <xdr:row>38</xdr:row>
      <xdr:rowOff>66167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147337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7,640</a:t>
          </a:r>
          <a:endParaRPr kumimoji="1" lang="ja-JP" altLang="en-US" sz="1000" b="1">
            <a:latin typeface="ＭＳ Ｐゴシック"/>
          </a:endParaRPr>
        </a:p>
      </xdr:txBody>
    </xdr:sp>
    <xdr:clientData/>
  </xdr:oneCellAnchor>
  <xdr:twoCellAnchor>
    <xdr:from>
      <xdr:col>6</xdr:col>
      <xdr:colOff>422275</xdr:colOff>
      <xdr:row>31</xdr:row>
      <xdr:rowOff>29210</xdr:rowOff>
    </xdr:from>
    <xdr:to>
      <xdr:col>6</xdr:col>
      <xdr:colOff>600075</xdr:colOff>
      <xdr:row>31</xdr:row>
      <xdr:rowOff>29210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109220</xdr:rowOff>
    </xdr:from>
    <xdr:to>
      <xdr:col>6</xdr:col>
      <xdr:colOff>511175</xdr:colOff>
      <xdr:row>34</xdr:row>
      <xdr:rowOff>125222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3852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23766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681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889</xdr:rowOff>
    </xdr:from>
    <xdr:to>
      <xdr:col>6</xdr:col>
      <xdr:colOff>561975</xdr:colOff>
      <xdr:row>34</xdr:row>
      <xdr:rowOff>102489</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125222</xdr:rowOff>
    </xdr:from>
    <xdr:to>
      <xdr:col>5</xdr:col>
      <xdr:colOff>358775</xdr:colOff>
      <xdr:row>35</xdr:row>
      <xdr:rowOff>44831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54522"/>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62992</xdr:rowOff>
    </xdr:from>
    <xdr:to>
      <xdr:col>5</xdr:col>
      <xdr:colOff>409575</xdr:colOff>
      <xdr:row>34</xdr:row>
      <xdr:rowOff>164592</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9669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156464</xdr:rowOff>
    </xdr:from>
    <xdr:to>
      <xdr:col>4</xdr:col>
      <xdr:colOff>155575</xdr:colOff>
      <xdr:row>35</xdr:row>
      <xdr:rowOff>44831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85764"/>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108331</xdr:rowOff>
    </xdr:from>
    <xdr:to>
      <xdr:col>4</xdr:col>
      <xdr:colOff>206375</xdr:colOff>
      <xdr:row>35</xdr:row>
      <xdr:rowOff>38481</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55008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109982</xdr:rowOff>
    </xdr:from>
    <xdr:to>
      <xdr:col>2</xdr:col>
      <xdr:colOff>638175</xdr:colOff>
      <xdr:row>34</xdr:row>
      <xdr:rowOff>156464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96382"/>
          <a:ext cx="889000" cy="3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19558</xdr:rowOff>
    </xdr:from>
    <xdr:to>
      <xdr:col>3</xdr:col>
      <xdr:colOff>3175</xdr:colOff>
      <xdr:row>34</xdr:row>
      <xdr:rowOff>121158</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137685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24892</xdr:rowOff>
    </xdr:from>
    <xdr:to>
      <xdr:col>1</xdr:col>
      <xdr:colOff>485775</xdr:colOff>
      <xdr:row>32</xdr:row>
      <xdr:rowOff>126492</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551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143019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5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58420</xdr:rowOff>
    </xdr:from>
    <xdr:to>
      <xdr:col>6</xdr:col>
      <xdr:colOff>561975</xdr:colOff>
      <xdr:row>34</xdr:row>
      <xdr:rowOff>160020</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36847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74422</xdr:rowOff>
    </xdr:from>
    <xdr:to>
      <xdr:col>5</xdr:col>
      <xdr:colOff>409575</xdr:colOff>
      <xdr:row>35</xdr:row>
      <xdr:rowOff>4572</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59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167149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599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165481</xdr:rowOff>
    </xdr:from>
    <xdr:to>
      <xdr:col>4</xdr:col>
      <xdr:colOff>206375</xdr:colOff>
      <xdr:row>35</xdr:row>
      <xdr:rowOff>95631</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59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86758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608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105664</xdr:rowOff>
    </xdr:from>
    <xdr:to>
      <xdr:col>3</xdr:col>
      <xdr:colOff>3175</xdr:colOff>
      <xdr:row>35</xdr:row>
      <xdr:rowOff>35814</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59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26941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60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59182</xdr:rowOff>
    </xdr:from>
    <xdr:to>
      <xdr:col>1</xdr:col>
      <xdr:colOff>485775</xdr:colOff>
      <xdr:row>32</xdr:row>
      <xdr:rowOff>160782</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55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151909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56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32486</xdr:rowOff>
    </xdr:from>
    <xdr:to>
      <xdr:col>6</xdr:col>
      <xdr:colOff>510540</xdr:colOff>
      <xdr:row>59</xdr:row>
      <xdr:rowOff>68747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04986"/>
          <a:ext cx="1270" cy="157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72574</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62,768</a:t>
          </a:r>
          <a:endParaRPr kumimoji="1" lang="ja-JP" altLang="en-US" sz="1000" b="1">
            <a:latin typeface="ＭＳ Ｐゴシック"/>
          </a:endParaRPr>
        </a:p>
      </xdr:txBody>
    </xdr:sp>
    <xdr:clientData/>
  </xdr:oneCellAnchor>
  <xdr:twoCellAnchor>
    <xdr:from>
      <xdr:col>6</xdr:col>
      <xdr:colOff>422275</xdr:colOff>
      <xdr:row>59</xdr:row>
      <xdr:rowOff>68747</xdr:rowOff>
    </xdr:from>
    <xdr:to>
      <xdr:col>6</xdr:col>
      <xdr:colOff>600075</xdr:colOff>
      <xdr:row>59</xdr:row>
      <xdr:rowOff>68747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8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150613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3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207,849</a:t>
          </a:r>
          <a:endParaRPr kumimoji="1" lang="ja-JP" altLang="en-US" sz="1000" b="1">
            <a:latin typeface="ＭＳ Ｐゴシック"/>
          </a:endParaRPr>
        </a:p>
      </xdr:txBody>
    </xdr:sp>
    <xdr:clientData/>
  </xdr:oneCellAnchor>
  <xdr:twoCellAnchor>
    <xdr:from>
      <xdr:col>6</xdr:col>
      <xdr:colOff>422275</xdr:colOff>
      <xdr:row>50</xdr:row>
      <xdr:rowOff>32486</xdr:rowOff>
    </xdr:from>
    <xdr:to>
      <xdr:col>6</xdr:col>
      <xdr:colOff>600075</xdr:colOff>
      <xdr:row>50</xdr:row>
      <xdr:rowOff>32486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243</xdr:rowOff>
    </xdr:from>
    <xdr:to>
      <xdr:col>6</xdr:col>
      <xdr:colOff>511175</xdr:colOff>
      <xdr:row>56</xdr:row>
      <xdr:rowOff>16920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429993"/>
          <a:ext cx="838200" cy="18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55048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62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76621</xdr:rowOff>
    </xdr:from>
    <xdr:to>
      <xdr:col>6</xdr:col>
      <xdr:colOff>561975</xdr:colOff>
      <xdr:row>57</xdr:row>
      <xdr:rowOff>6771</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4584700" y="967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243</xdr:rowOff>
    </xdr:from>
    <xdr:to>
      <xdr:col>5</xdr:col>
      <xdr:colOff>358775</xdr:colOff>
      <xdr:row>56</xdr:row>
      <xdr:rowOff>20153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429993"/>
          <a:ext cx="889000" cy="19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137222</xdr:rowOff>
    </xdr:from>
    <xdr:to>
      <xdr:col>5</xdr:col>
      <xdr:colOff>409575</xdr:colOff>
      <xdr:row>57</xdr:row>
      <xdr:rowOff>67372</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3746500" y="97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58499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3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20153</xdr:rowOff>
    </xdr:from>
    <xdr:to>
      <xdr:col>4</xdr:col>
      <xdr:colOff>155575</xdr:colOff>
      <xdr:row>56</xdr:row>
      <xdr:rowOff>97441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621353"/>
          <a:ext cx="889000" cy="7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33394</xdr:rowOff>
    </xdr:from>
    <xdr:to>
      <xdr:col>4</xdr:col>
      <xdr:colOff>206375</xdr:colOff>
      <xdr:row>56</xdr:row>
      <xdr:rowOff>134994</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2857500" y="963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126121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4" y="972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94960</xdr:rowOff>
    </xdr:from>
    <xdr:to>
      <xdr:col>2</xdr:col>
      <xdr:colOff>638175</xdr:colOff>
      <xdr:row>56</xdr:row>
      <xdr:rowOff>97441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524710"/>
          <a:ext cx="889000" cy="17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155314</xdr:rowOff>
    </xdr:from>
    <xdr:to>
      <xdr:col>3</xdr:col>
      <xdr:colOff>3175</xdr:colOff>
      <xdr:row>57</xdr:row>
      <xdr:rowOff>85464</xdr:rowOff>
    </xdr:to>
    <xdr:sp macro="" textlink="">
      <xdr:nvSpPr>
        <xdr:cNvPr id="131" name="フローチャート : 判断 130">
          <a:extLst>
            <a:ext uri="{FF2B5EF4-FFF2-40B4-BE49-F238E27FC236}">
              <a16:creationId xmlns:a16="http://schemas.microsoft.com/office/drawing/2014/main" id="{00000000-0008-0000-0700-000083000000}"/>
            </a:ext>
          </a:extLst>
        </xdr:cNvPr>
        <xdr:cNvSpPr/>
      </xdr:nvSpPr>
      <xdr:spPr>
        <a:xfrm>
          <a:off x="1968500" y="97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76591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4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142469</xdr:rowOff>
    </xdr:from>
    <xdr:to>
      <xdr:col>1</xdr:col>
      <xdr:colOff>485775</xdr:colOff>
      <xdr:row>56</xdr:row>
      <xdr:rowOff>72619</xdr:rowOff>
    </xdr:to>
    <xdr:sp macro="" textlink="">
      <xdr:nvSpPr>
        <xdr:cNvPr id="133" name="フローチャート : 判断 132">
          <a:extLst>
            <a:ext uri="{FF2B5EF4-FFF2-40B4-BE49-F238E27FC236}">
              <a16:creationId xmlns:a16="http://schemas.microsoft.com/office/drawing/2014/main" id="{00000000-0008-0000-0700-000085000000}"/>
            </a:ext>
          </a:extLst>
        </xdr:cNvPr>
        <xdr:cNvSpPr/>
      </xdr:nvSpPr>
      <xdr:spPr>
        <a:xfrm>
          <a:off x="1079500" y="957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63746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4" y="966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137570</xdr:rowOff>
    </xdr:from>
    <xdr:to>
      <xdr:col>6</xdr:col>
      <xdr:colOff>561975</xdr:colOff>
      <xdr:row>56</xdr:row>
      <xdr:rowOff>67720</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4584700" y="956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160447</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41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114,779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120893</xdr:rowOff>
    </xdr:from>
    <xdr:to>
      <xdr:col>5</xdr:col>
      <xdr:colOff>409575</xdr:colOff>
      <xdr:row>55</xdr:row>
      <xdr:rowOff>51043</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3746500" y="937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67570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4" y="915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132,061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140803</xdr:rowOff>
    </xdr:from>
    <xdr:to>
      <xdr:col>4</xdr:col>
      <xdr:colOff>206375</xdr:colOff>
      <xdr:row>56</xdr:row>
      <xdr:rowOff>70953</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2857500" y="95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87480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4" y="934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114,482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46641</xdr:rowOff>
    </xdr:from>
    <xdr:to>
      <xdr:col>3</xdr:col>
      <xdr:colOff>3175</xdr:colOff>
      <xdr:row>56</xdr:row>
      <xdr:rowOff>148241</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1968500" y="96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164768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4" y="942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107,382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44160</xdr:rowOff>
    </xdr:from>
    <xdr:to>
      <xdr:col>1</xdr:col>
      <xdr:colOff>485775</xdr:colOff>
      <xdr:row>55</xdr:row>
      <xdr:rowOff>145760</xdr:rowOff>
    </xdr:to>
    <xdr:sp macro="" textlink="">
      <xdr:nvSpPr>
        <xdr:cNvPr id="148" name="円/楕円 147">
          <a:extLst>
            <a:ext uri="{FF2B5EF4-FFF2-40B4-BE49-F238E27FC236}">
              <a16:creationId xmlns:a16="http://schemas.microsoft.com/office/drawing/2014/main" id="{00000000-0008-0000-0700-000094000000}"/>
            </a:ext>
          </a:extLst>
        </xdr:cNvPr>
        <xdr:cNvSpPr/>
      </xdr:nvSpPr>
      <xdr:spPr>
        <a:xfrm>
          <a:off x="1079500" y="94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162287</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4" y="9249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135890</xdr:rowOff>
    </xdr:from>
    <xdr:to>
      <xdr:col>6</xdr:col>
      <xdr:colOff>510540</xdr:colOff>
      <xdr:row>78</xdr:row>
      <xdr:rowOff>41129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37390"/>
          <a:ext cx="1270" cy="127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44956</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111,055</a:t>
          </a:r>
          <a:endParaRPr kumimoji="1" lang="ja-JP" altLang="en-US" sz="1000" b="1">
            <a:latin typeface="ＭＳ Ｐゴシック"/>
          </a:endParaRPr>
        </a:p>
      </xdr:txBody>
    </xdr:sp>
    <xdr:clientData/>
  </xdr:oneCellAnchor>
  <xdr:twoCellAnchor>
    <xdr:from>
      <xdr:col>6</xdr:col>
      <xdr:colOff>422275</xdr:colOff>
      <xdr:row>78</xdr:row>
      <xdr:rowOff>41129</xdr:rowOff>
    </xdr:from>
    <xdr:to>
      <xdr:col>6</xdr:col>
      <xdr:colOff>600075</xdr:colOff>
      <xdr:row>78</xdr:row>
      <xdr:rowOff>41129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1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82567</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1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228,350</a:t>
          </a:r>
          <a:endParaRPr kumimoji="1" lang="ja-JP" altLang="en-US" sz="1000" b="1">
            <a:latin typeface="ＭＳ Ｐゴシック"/>
          </a:endParaRPr>
        </a:p>
      </xdr:txBody>
    </xdr:sp>
    <xdr:clientData/>
  </xdr:oneCellAnchor>
  <xdr:twoCellAnchor>
    <xdr:from>
      <xdr:col>6</xdr:col>
      <xdr:colOff>422275</xdr:colOff>
      <xdr:row>70</xdr:row>
      <xdr:rowOff>135890</xdr:rowOff>
    </xdr:from>
    <xdr:to>
      <xdr:col>6</xdr:col>
      <xdr:colOff>600075</xdr:colOff>
      <xdr:row>70</xdr:row>
      <xdr:rowOff>135890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3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131079</xdr:rowOff>
    </xdr:from>
    <xdr:to>
      <xdr:col>6</xdr:col>
      <xdr:colOff>511175</xdr:colOff>
      <xdr:row>76</xdr:row>
      <xdr:rowOff>132516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3797300" y="13161279"/>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151433</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67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128556</xdr:rowOff>
    </xdr:from>
    <xdr:to>
      <xdr:col>6</xdr:col>
      <xdr:colOff>561975</xdr:colOff>
      <xdr:row>75</xdr:row>
      <xdr:rowOff>58706</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45847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20937</xdr:rowOff>
    </xdr:from>
    <xdr:to>
      <xdr:col>5</xdr:col>
      <xdr:colOff>358775</xdr:colOff>
      <xdr:row>76</xdr:row>
      <xdr:rowOff>131079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051137"/>
          <a:ext cx="889000" cy="11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10371</xdr:rowOff>
    </xdr:from>
    <xdr:to>
      <xdr:col>5</xdr:col>
      <xdr:colOff>409575</xdr:colOff>
      <xdr:row>75</xdr:row>
      <xdr:rowOff>111971</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3746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128498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4"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20937</xdr:rowOff>
    </xdr:from>
    <xdr:to>
      <xdr:col>4</xdr:col>
      <xdr:colOff>155575</xdr:colOff>
      <xdr:row>77</xdr:row>
      <xdr:rowOff>148659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051137"/>
          <a:ext cx="889000" cy="29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92753</xdr:rowOff>
    </xdr:from>
    <xdr:to>
      <xdr:col>4</xdr:col>
      <xdr:colOff>206375</xdr:colOff>
      <xdr:row>76</xdr:row>
      <xdr:rowOff>22904</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2857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39430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4" y="127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148659</xdr:rowOff>
    </xdr:from>
    <xdr:to>
      <xdr:col>2</xdr:col>
      <xdr:colOff>638175</xdr:colOff>
      <xdr:row>77</xdr:row>
      <xdr:rowOff>156431</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350309"/>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13092</xdr:rowOff>
    </xdr:from>
    <xdr:to>
      <xdr:col>3</xdr:col>
      <xdr:colOff>3175</xdr:colOff>
      <xdr:row>76</xdr:row>
      <xdr:rowOff>114692</xdr:rowOff>
    </xdr:to>
    <xdr:sp macro="" textlink="">
      <xdr:nvSpPr>
        <xdr:cNvPr id="191" name="フローチャート : 判断 190">
          <a:extLst>
            <a:ext uri="{FF2B5EF4-FFF2-40B4-BE49-F238E27FC236}">
              <a16:creationId xmlns:a16="http://schemas.microsoft.com/office/drawing/2014/main" id="{00000000-0008-0000-0700-0000BF000000}"/>
            </a:ext>
          </a:extLst>
        </xdr:cNvPr>
        <xdr:cNvSpPr/>
      </xdr:nvSpPr>
      <xdr:spPr>
        <a:xfrm>
          <a:off x="1968500" y="130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131219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4" y="1281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51322</xdr:rowOff>
    </xdr:from>
    <xdr:to>
      <xdr:col>1</xdr:col>
      <xdr:colOff>485775</xdr:colOff>
      <xdr:row>75</xdr:row>
      <xdr:rowOff>152922</xdr:rowOff>
    </xdr:to>
    <xdr:sp macro="" textlink="">
      <xdr:nvSpPr>
        <xdr:cNvPr id="193" name="フローチャート : 判断 192">
          <a:extLst>
            <a:ext uri="{FF2B5EF4-FFF2-40B4-BE49-F238E27FC236}">
              <a16:creationId xmlns:a16="http://schemas.microsoft.com/office/drawing/2014/main" id="{00000000-0008-0000-0700-0000C1000000}"/>
            </a:ext>
          </a:extLst>
        </xdr:cNvPr>
        <xdr:cNvSpPr/>
      </xdr:nvSpPr>
      <xdr:spPr>
        <a:xfrm>
          <a:off x="1079500" y="1291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169449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4" y="1268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81716</xdr:rowOff>
    </xdr:from>
    <xdr:to>
      <xdr:col>6</xdr:col>
      <xdr:colOff>561975</xdr:colOff>
      <xdr:row>77</xdr:row>
      <xdr:rowOff>11866</xdr:rowOff>
    </xdr:to>
    <xdr:sp macro="" textlink="">
      <xdr:nvSpPr>
        <xdr:cNvPr id="200" name="円/楕円 199">
          <a:extLst>
            <a:ext uri="{FF2B5EF4-FFF2-40B4-BE49-F238E27FC236}">
              <a16:creationId xmlns:a16="http://schemas.microsoft.com/office/drawing/2014/main" id="{00000000-0008-0000-0700-0000C8000000}"/>
            </a:ext>
          </a:extLst>
        </xdr:cNvPr>
        <xdr:cNvSpPr/>
      </xdr:nvSpPr>
      <xdr:spPr>
        <a:xfrm>
          <a:off x="4584700" y="1311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60143</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09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134,160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80279</xdr:rowOff>
    </xdr:from>
    <xdr:to>
      <xdr:col>5</xdr:col>
      <xdr:colOff>409575</xdr:colOff>
      <xdr:row>77</xdr:row>
      <xdr:rowOff>10429</xdr:rowOff>
    </xdr:to>
    <xdr:sp macro="" textlink="">
      <xdr:nvSpPr>
        <xdr:cNvPr id="202" name="円/楕円 201">
          <a:extLst>
            <a:ext uri="{FF2B5EF4-FFF2-40B4-BE49-F238E27FC236}">
              <a16:creationId xmlns:a16="http://schemas.microsoft.com/office/drawing/2014/main" id="{00000000-0008-0000-0700-0000CA000000}"/>
            </a:ext>
          </a:extLst>
        </xdr:cNvPr>
        <xdr:cNvSpPr/>
      </xdr:nvSpPr>
      <xdr:spPr>
        <a:xfrm>
          <a:off x="3746500" y="1311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1556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4" y="1320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134,292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141587</xdr:rowOff>
    </xdr:from>
    <xdr:to>
      <xdr:col>4</xdr:col>
      <xdr:colOff>206375</xdr:colOff>
      <xdr:row>76</xdr:row>
      <xdr:rowOff>71737</xdr:rowOff>
    </xdr:to>
    <xdr:sp macro="" textlink="">
      <xdr:nvSpPr>
        <xdr:cNvPr id="204" name="円/楕円 203">
          <a:extLst>
            <a:ext uri="{FF2B5EF4-FFF2-40B4-BE49-F238E27FC236}">
              <a16:creationId xmlns:a16="http://schemas.microsoft.com/office/drawing/2014/main" id="{00000000-0008-0000-0700-0000CC000000}"/>
            </a:ext>
          </a:extLst>
        </xdr:cNvPr>
        <xdr:cNvSpPr/>
      </xdr:nvSpPr>
      <xdr:spPr>
        <a:xfrm>
          <a:off x="2857500" y="130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62864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4" y="1309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144,410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97859</xdr:rowOff>
    </xdr:from>
    <xdr:to>
      <xdr:col>3</xdr:col>
      <xdr:colOff>3175</xdr:colOff>
      <xdr:row>78</xdr:row>
      <xdr:rowOff>28009</xdr:rowOff>
    </xdr:to>
    <xdr:sp macro="" textlink="">
      <xdr:nvSpPr>
        <xdr:cNvPr id="206" name="円/楕円 205">
          <a:extLst>
            <a:ext uri="{FF2B5EF4-FFF2-40B4-BE49-F238E27FC236}">
              <a16:creationId xmlns:a16="http://schemas.microsoft.com/office/drawing/2014/main" id="{00000000-0008-0000-0700-0000CE000000}"/>
            </a:ext>
          </a:extLst>
        </xdr:cNvPr>
        <xdr:cNvSpPr/>
      </xdr:nvSpPr>
      <xdr:spPr>
        <a:xfrm>
          <a:off x="1968500" y="1329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19136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4" y="133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116,927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105631</xdr:rowOff>
    </xdr:from>
    <xdr:to>
      <xdr:col>1</xdr:col>
      <xdr:colOff>485775</xdr:colOff>
      <xdr:row>78</xdr:row>
      <xdr:rowOff>35781</xdr:rowOff>
    </xdr:to>
    <xdr:sp macro="" textlink="">
      <xdr:nvSpPr>
        <xdr:cNvPr id="208" name="円/楕円 207">
          <a:extLst>
            <a:ext uri="{FF2B5EF4-FFF2-40B4-BE49-F238E27FC236}">
              <a16:creationId xmlns:a16="http://schemas.microsoft.com/office/drawing/2014/main" id="{00000000-0008-0000-0700-0000D0000000}"/>
            </a:ext>
          </a:extLst>
        </xdr:cNvPr>
        <xdr:cNvSpPr/>
      </xdr:nvSpPr>
      <xdr:spPr>
        <a:xfrm>
          <a:off x="1079500" y="1330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26908</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4" y="1340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127763</xdr:rowOff>
    </xdr:from>
    <xdr:to>
      <xdr:col>6</xdr:col>
      <xdr:colOff>510540</xdr:colOff>
      <xdr:row>97</xdr:row>
      <xdr:rowOff>141999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386813"/>
          <a:ext cx="1270" cy="1385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145826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7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19,319</a:t>
          </a:r>
          <a:endParaRPr kumimoji="1" lang="ja-JP" altLang="en-US" sz="1000" b="1">
            <a:latin typeface="ＭＳ Ｐゴシック"/>
          </a:endParaRPr>
        </a:p>
      </xdr:txBody>
    </xdr:sp>
    <xdr:clientData/>
  </xdr:oneCellAnchor>
  <xdr:twoCellAnchor>
    <xdr:from>
      <xdr:col>6</xdr:col>
      <xdr:colOff>422275</xdr:colOff>
      <xdr:row>97</xdr:row>
      <xdr:rowOff>141999</xdr:rowOff>
    </xdr:from>
    <xdr:to>
      <xdr:col>6</xdr:col>
      <xdr:colOff>600075</xdr:colOff>
      <xdr:row>97</xdr:row>
      <xdr:rowOff>141999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7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74440</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16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128,440</a:t>
          </a:r>
          <a:endParaRPr kumimoji="1" lang="ja-JP" altLang="en-US" sz="1000" b="1">
            <a:latin typeface="ＭＳ Ｐゴシック"/>
          </a:endParaRPr>
        </a:p>
      </xdr:txBody>
    </xdr:sp>
    <xdr:clientData/>
  </xdr:oneCellAnchor>
  <xdr:twoCellAnchor>
    <xdr:from>
      <xdr:col>6</xdr:col>
      <xdr:colOff>422275</xdr:colOff>
      <xdr:row>89</xdr:row>
      <xdr:rowOff>127763</xdr:rowOff>
    </xdr:from>
    <xdr:to>
      <xdr:col>6</xdr:col>
      <xdr:colOff>600075</xdr:colOff>
      <xdr:row>89</xdr:row>
      <xdr:rowOff>127763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38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84861</xdr:rowOff>
    </xdr:from>
    <xdr:to>
      <xdr:col>6</xdr:col>
      <xdr:colOff>511175</xdr:colOff>
      <xdr:row>96</xdr:row>
      <xdr:rowOff>131000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544061"/>
          <a:ext cx="8382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162489</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107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139612</xdr:rowOff>
    </xdr:from>
    <xdr:to>
      <xdr:col>6</xdr:col>
      <xdr:colOff>561975</xdr:colOff>
      <xdr:row>95</xdr:row>
      <xdr:rowOff>69762</xdr:rowOff>
    </xdr:to>
    <xdr:sp macro="" textlink="">
      <xdr:nvSpPr>
        <xdr:cNvPr id="240" name="フローチャート : 判断 239">
          <a:extLst>
            <a:ext uri="{FF2B5EF4-FFF2-40B4-BE49-F238E27FC236}">
              <a16:creationId xmlns:a16="http://schemas.microsoft.com/office/drawing/2014/main" id="{00000000-0008-0000-0700-0000F0000000}"/>
            </a:ext>
          </a:extLst>
        </xdr:cNvPr>
        <xdr:cNvSpPr/>
      </xdr:nvSpPr>
      <xdr:spPr>
        <a:xfrm>
          <a:off x="45847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31242</xdr:rowOff>
    </xdr:from>
    <xdr:to>
      <xdr:col>5</xdr:col>
      <xdr:colOff>358775</xdr:colOff>
      <xdr:row>96</xdr:row>
      <xdr:rowOff>131000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490442"/>
          <a:ext cx="889000" cy="9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22403</xdr:rowOff>
    </xdr:from>
    <xdr:to>
      <xdr:col>5</xdr:col>
      <xdr:colOff>409575</xdr:colOff>
      <xdr:row>95</xdr:row>
      <xdr:rowOff>124003</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3746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140530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0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31242</xdr:rowOff>
    </xdr:from>
    <xdr:to>
      <xdr:col>4</xdr:col>
      <xdr:colOff>155575</xdr:colOff>
      <xdr:row>96</xdr:row>
      <xdr:rowOff>91503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490442"/>
          <a:ext cx="889000" cy="6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6795</xdr:rowOff>
    </xdr:from>
    <xdr:to>
      <xdr:col>4</xdr:col>
      <xdr:colOff>206375</xdr:colOff>
      <xdr:row>95</xdr:row>
      <xdr:rowOff>108395</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2857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124922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91503</xdr:rowOff>
    </xdr:from>
    <xdr:to>
      <xdr:col>2</xdr:col>
      <xdr:colOff>638175</xdr:colOff>
      <xdr:row>96</xdr:row>
      <xdr:rowOff>91923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550703"/>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16230</xdr:rowOff>
    </xdr:from>
    <xdr:to>
      <xdr:col>3</xdr:col>
      <xdr:colOff>3175</xdr:colOff>
      <xdr:row>95</xdr:row>
      <xdr:rowOff>117830</xdr:rowOff>
    </xdr:to>
    <xdr:sp macro="" textlink="">
      <xdr:nvSpPr>
        <xdr:cNvPr id="248" name="フローチャート : 判断 247">
          <a:extLst>
            <a:ext uri="{FF2B5EF4-FFF2-40B4-BE49-F238E27FC236}">
              <a16:creationId xmlns:a16="http://schemas.microsoft.com/office/drawing/2014/main" id="{00000000-0008-0000-0700-0000F8000000}"/>
            </a:ext>
          </a:extLst>
        </xdr:cNvPr>
        <xdr:cNvSpPr/>
      </xdr:nvSpPr>
      <xdr:spPr>
        <a:xfrm>
          <a:off x="1968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134357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16396</xdr:rowOff>
    </xdr:from>
    <xdr:to>
      <xdr:col>1</xdr:col>
      <xdr:colOff>485775</xdr:colOff>
      <xdr:row>95</xdr:row>
      <xdr:rowOff>117996</xdr:rowOff>
    </xdr:to>
    <xdr:sp macro="" textlink="">
      <xdr:nvSpPr>
        <xdr:cNvPr id="250" name="フローチャート : 判断 249">
          <a:extLst>
            <a:ext uri="{FF2B5EF4-FFF2-40B4-BE49-F238E27FC236}">
              <a16:creationId xmlns:a16="http://schemas.microsoft.com/office/drawing/2014/main" id="{00000000-0008-0000-0700-0000FA000000}"/>
            </a:ext>
          </a:extLst>
        </xdr:cNvPr>
        <xdr:cNvSpPr/>
      </xdr:nvSpPr>
      <xdr:spPr>
        <a:xfrm>
          <a:off x="1079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134523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34061</xdr:rowOff>
    </xdr:from>
    <xdr:to>
      <xdr:col>6</xdr:col>
      <xdr:colOff>561975</xdr:colOff>
      <xdr:row>96</xdr:row>
      <xdr:rowOff>135661</xdr:rowOff>
    </xdr:to>
    <xdr:sp macro="" textlink="">
      <xdr:nvSpPr>
        <xdr:cNvPr id="257" name="円/楕円 256">
          <a:extLst>
            <a:ext uri="{FF2B5EF4-FFF2-40B4-BE49-F238E27FC236}">
              <a16:creationId xmlns:a16="http://schemas.microsoft.com/office/drawing/2014/main" id="{00000000-0008-0000-0700-000001010000}"/>
            </a:ext>
          </a:extLst>
        </xdr:cNvPr>
        <xdr:cNvSpPr/>
      </xdr:nvSpPr>
      <xdr:spPr>
        <a:xfrm>
          <a:off x="4584700" y="164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12488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7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37,318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80200</xdr:rowOff>
    </xdr:from>
    <xdr:to>
      <xdr:col>5</xdr:col>
      <xdr:colOff>409575</xdr:colOff>
      <xdr:row>97</xdr:row>
      <xdr:rowOff>10350</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3746500" y="165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1477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63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33,685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151892</xdr:rowOff>
    </xdr:from>
    <xdr:to>
      <xdr:col>4</xdr:col>
      <xdr:colOff>206375</xdr:colOff>
      <xdr:row>96</xdr:row>
      <xdr:rowOff>82042</xdr:rowOff>
    </xdr:to>
    <xdr:sp macro="" textlink="">
      <xdr:nvSpPr>
        <xdr:cNvPr id="261" name="円/楕円 260">
          <a:extLst>
            <a:ext uri="{FF2B5EF4-FFF2-40B4-BE49-F238E27FC236}">
              <a16:creationId xmlns:a16="http://schemas.microsoft.com/office/drawing/2014/main" id="{00000000-0008-0000-0700-000005010000}"/>
            </a:ext>
          </a:extLst>
        </xdr:cNvPr>
        <xdr:cNvSpPr/>
      </xdr:nvSpPr>
      <xdr:spPr>
        <a:xfrm>
          <a:off x="2857500" y="164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73169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5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40703</xdr:rowOff>
    </xdr:from>
    <xdr:to>
      <xdr:col>3</xdr:col>
      <xdr:colOff>3175</xdr:colOff>
      <xdr:row>96</xdr:row>
      <xdr:rowOff>142303</xdr:rowOff>
    </xdr:to>
    <xdr:sp macro="" textlink="">
      <xdr:nvSpPr>
        <xdr:cNvPr id="263" name="円/楕円 262">
          <a:extLst>
            <a:ext uri="{FF2B5EF4-FFF2-40B4-BE49-F238E27FC236}">
              <a16:creationId xmlns:a16="http://schemas.microsoft.com/office/drawing/2014/main" id="{00000000-0008-0000-0700-000007010000}"/>
            </a:ext>
          </a:extLst>
        </xdr:cNvPr>
        <xdr:cNvSpPr/>
      </xdr:nvSpPr>
      <xdr:spPr>
        <a:xfrm>
          <a:off x="1968500" y="164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133430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9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41123</xdr:rowOff>
    </xdr:from>
    <xdr:to>
      <xdr:col>1</xdr:col>
      <xdr:colOff>485775</xdr:colOff>
      <xdr:row>96</xdr:row>
      <xdr:rowOff>142723</xdr:rowOff>
    </xdr:to>
    <xdr:sp macro="" textlink="">
      <xdr:nvSpPr>
        <xdr:cNvPr id="265" name="円/楕円 264">
          <a:extLst>
            <a:ext uri="{FF2B5EF4-FFF2-40B4-BE49-F238E27FC236}">
              <a16:creationId xmlns:a16="http://schemas.microsoft.com/office/drawing/2014/main" id="{00000000-0008-0000-0700-000009010000}"/>
            </a:ext>
          </a:extLst>
        </xdr:cNvPr>
        <xdr:cNvSpPr/>
      </xdr:nvSpPr>
      <xdr:spPr>
        <a:xfrm>
          <a:off x="1079500" y="165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133850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59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78206</xdr:rowOff>
    </xdr:from>
    <xdr:to>
      <xdr:col>15</xdr:col>
      <xdr:colOff>180340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3156"/>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24883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5,519</a:t>
          </a:r>
          <a:endParaRPr kumimoji="1" lang="ja-JP" altLang="en-US" sz="1000" b="1">
            <a:latin typeface="ＭＳ Ｐゴシック"/>
          </a:endParaRPr>
        </a:p>
      </xdr:txBody>
    </xdr:sp>
    <xdr:clientData/>
  </xdr:oneCellAnchor>
  <xdr:twoCellAnchor>
    <xdr:from>
      <xdr:col>15</xdr:col>
      <xdr:colOff>92075</xdr:colOff>
      <xdr:row>31</xdr:row>
      <xdr:rowOff>78206</xdr:rowOff>
    </xdr:from>
    <xdr:to>
      <xdr:col>15</xdr:col>
      <xdr:colOff>269875</xdr:colOff>
      <xdr:row>31</xdr:row>
      <xdr:rowOff>78206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139471</xdr:rowOff>
    </xdr:from>
    <xdr:to>
      <xdr:col>15</xdr:col>
      <xdr:colOff>180975</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5457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99661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718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76784</xdr:rowOff>
    </xdr:from>
    <xdr:to>
      <xdr:col>15</xdr:col>
      <xdr:colOff>231775</xdr:colOff>
      <xdr:row>38</xdr:row>
      <xdr:rowOff>6934</xdr:rowOff>
    </xdr:to>
    <xdr:sp macro="" textlink="">
      <xdr:nvSpPr>
        <xdr:cNvPr id="295" name="フローチャート : 判断 294">
          <a:extLst>
            <a:ext uri="{FF2B5EF4-FFF2-40B4-BE49-F238E27FC236}">
              <a16:creationId xmlns:a16="http://schemas.microsoft.com/office/drawing/2014/main" id="{00000000-0008-0000-0700-000027010000}"/>
            </a:ext>
          </a:extLst>
        </xdr:cNvPr>
        <xdr:cNvSpPr/>
      </xdr:nvSpPr>
      <xdr:spPr>
        <a:xfrm>
          <a:off x="10426700" y="642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170790</xdr:rowOff>
    </xdr:from>
    <xdr:to>
      <xdr:col>14</xdr:col>
      <xdr:colOff>28575</xdr:colOff>
      <xdr:row>38</xdr:row>
      <xdr:rowOff>139471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514440"/>
          <a:ext cx="889000" cy="14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120676</xdr:rowOff>
    </xdr:from>
    <xdr:to>
      <xdr:col>14</xdr:col>
      <xdr:colOff>79375</xdr:colOff>
      <xdr:row>37</xdr:row>
      <xdr:rowOff>50826</xdr:rowOff>
    </xdr:to>
    <xdr:sp macro="" textlink="">
      <xdr:nvSpPr>
        <xdr:cNvPr id="297" name="フローチャート : 判断 296">
          <a:extLst>
            <a:ext uri="{FF2B5EF4-FFF2-40B4-BE49-F238E27FC236}">
              <a16:creationId xmlns:a16="http://schemas.microsoft.com/office/drawing/2014/main" id="{00000000-0008-0000-0700-000029010000}"/>
            </a:ext>
          </a:extLst>
        </xdr:cNvPr>
        <xdr:cNvSpPr/>
      </xdr:nvSpPr>
      <xdr:spPr>
        <a:xfrm>
          <a:off x="9588500" y="62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67353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7" y="60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170790</xdr:rowOff>
    </xdr:from>
    <xdr:to>
      <xdr:col>12</xdr:col>
      <xdr:colOff>511175</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514440"/>
          <a:ext cx="889000" cy="1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167996</xdr:rowOff>
    </xdr:from>
    <xdr:to>
      <xdr:col>12</xdr:col>
      <xdr:colOff>561975</xdr:colOff>
      <xdr:row>36</xdr:row>
      <xdr:rowOff>98146</xdr:rowOff>
    </xdr:to>
    <xdr:sp macro="" textlink="">
      <xdr:nvSpPr>
        <xdr:cNvPr id="300" name="フローチャート : 判断 299">
          <a:extLst>
            <a:ext uri="{FF2B5EF4-FFF2-40B4-BE49-F238E27FC236}">
              <a16:creationId xmlns:a16="http://schemas.microsoft.com/office/drawing/2014/main" id="{00000000-0008-0000-0700-00002C010000}"/>
            </a:ext>
          </a:extLst>
        </xdr:cNvPr>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114673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7" y="594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21742</xdr:rowOff>
    </xdr:from>
    <xdr:to>
      <xdr:col>11</xdr:col>
      <xdr:colOff>307975</xdr:colOff>
      <xdr:row>38</xdr:row>
      <xdr:rowOff>139700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365392"/>
          <a:ext cx="889000" cy="28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148336</xdr:rowOff>
    </xdr:from>
    <xdr:to>
      <xdr:col>11</xdr:col>
      <xdr:colOff>358775</xdr:colOff>
      <xdr:row>35</xdr:row>
      <xdr:rowOff>78486</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7810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95013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7"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143078</xdr:rowOff>
    </xdr:from>
    <xdr:to>
      <xdr:col>10</xdr:col>
      <xdr:colOff>155575</xdr:colOff>
      <xdr:row>31</xdr:row>
      <xdr:rowOff>73228</xdr:rowOff>
    </xdr:to>
    <xdr:sp macro="" textlink="">
      <xdr:nvSpPr>
        <xdr:cNvPr id="305" name="フローチャート : 判断 304">
          <a:extLst>
            <a:ext uri="{FF2B5EF4-FFF2-40B4-BE49-F238E27FC236}">
              <a16:creationId xmlns:a16="http://schemas.microsoft.com/office/drawing/2014/main" id="{00000000-0008-0000-0700-000031010000}"/>
            </a:ext>
          </a:extLst>
        </xdr:cNvPr>
        <xdr:cNvSpPr/>
      </xdr:nvSpPr>
      <xdr:spPr>
        <a:xfrm>
          <a:off x="6921500" y="528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89755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7" y="506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12" name="円/楕円 311">
          <a:extLst>
            <a:ext uri="{FF2B5EF4-FFF2-40B4-BE49-F238E27FC236}">
              <a16:creationId xmlns:a16="http://schemas.microsoft.com/office/drawing/2014/main" id="{00000000-0008-0000-0700-000038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88671</xdr:rowOff>
    </xdr:from>
    <xdr:to>
      <xdr:col>14</xdr:col>
      <xdr:colOff>79375</xdr:colOff>
      <xdr:row>39</xdr:row>
      <xdr:rowOff>18821</xdr:rowOff>
    </xdr:to>
    <xdr:sp macro="" textlink="">
      <xdr:nvSpPr>
        <xdr:cNvPr id="314" name="円/楕円 313">
          <a:extLst>
            <a:ext uri="{FF2B5EF4-FFF2-40B4-BE49-F238E27FC236}">
              <a16:creationId xmlns:a16="http://schemas.microsoft.com/office/drawing/2014/main" id="{00000000-0008-0000-0700-00003A010000}"/>
            </a:ext>
          </a:extLst>
        </xdr:cNvPr>
        <xdr:cNvSpPr/>
      </xdr:nvSpPr>
      <xdr:spPr>
        <a:xfrm>
          <a:off x="9588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9948</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49"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119990</xdr:rowOff>
    </xdr:from>
    <xdr:to>
      <xdr:col>12</xdr:col>
      <xdr:colOff>561975</xdr:colOff>
      <xdr:row>38</xdr:row>
      <xdr:rowOff>50140</xdr:rowOff>
    </xdr:to>
    <xdr:sp macro="" textlink="">
      <xdr:nvSpPr>
        <xdr:cNvPr id="316" name="円/楕円 315">
          <a:extLst>
            <a:ext uri="{FF2B5EF4-FFF2-40B4-BE49-F238E27FC236}">
              <a16:creationId xmlns:a16="http://schemas.microsoft.com/office/drawing/2014/main" id="{00000000-0008-0000-0700-00003C010000}"/>
            </a:ext>
          </a:extLst>
        </xdr:cNvPr>
        <xdr:cNvSpPr/>
      </xdr:nvSpPr>
      <xdr:spPr>
        <a:xfrm>
          <a:off x="8699500" y="64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41267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18" name="円/楕円 317">
          <a:extLst>
            <a:ext uri="{FF2B5EF4-FFF2-40B4-BE49-F238E27FC236}">
              <a16:creationId xmlns:a16="http://schemas.microsoft.com/office/drawing/2014/main" id="{00000000-0008-0000-0700-00003E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142392</xdr:rowOff>
    </xdr:from>
    <xdr:to>
      <xdr:col>10</xdr:col>
      <xdr:colOff>155575</xdr:colOff>
      <xdr:row>37</xdr:row>
      <xdr:rowOff>72542</xdr:rowOff>
    </xdr:to>
    <xdr:sp macro="" textlink="">
      <xdr:nvSpPr>
        <xdr:cNvPr id="320" name="円/楕円 319">
          <a:extLst>
            <a:ext uri="{FF2B5EF4-FFF2-40B4-BE49-F238E27FC236}">
              <a16:creationId xmlns:a16="http://schemas.microsoft.com/office/drawing/2014/main" id="{00000000-0008-0000-0700-000040010000}"/>
            </a:ext>
          </a:extLst>
        </xdr:cNvPr>
        <xdr:cNvSpPr/>
      </xdr:nvSpPr>
      <xdr:spPr>
        <a:xfrm>
          <a:off x="6921500" y="63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63669</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7" y="640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118926</xdr:rowOff>
    </xdr:from>
    <xdr:to>
      <xdr:col>15</xdr:col>
      <xdr:colOff>180340</xdr:colOff>
      <xdr:row>57</xdr:row>
      <xdr:rowOff>91785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1426"/>
          <a:ext cx="1270" cy="117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95612</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18,384</a:t>
          </a:r>
          <a:endParaRPr kumimoji="1" lang="ja-JP" altLang="en-US" sz="1000" b="1">
            <a:latin typeface="ＭＳ Ｐゴシック"/>
          </a:endParaRPr>
        </a:p>
      </xdr:txBody>
    </xdr:sp>
    <xdr:clientData/>
  </xdr:oneCellAnchor>
  <xdr:twoCellAnchor>
    <xdr:from>
      <xdr:col>15</xdr:col>
      <xdr:colOff>92075</xdr:colOff>
      <xdr:row>57</xdr:row>
      <xdr:rowOff>91785</xdr:rowOff>
    </xdr:from>
    <xdr:to>
      <xdr:col>15</xdr:col>
      <xdr:colOff>269875</xdr:colOff>
      <xdr:row>57</xdr:row>
      <xdr:rowOff>91785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65603</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6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223,635</a:t>
          </a:r>
          <a:endParaRPr kumimoji="1" lang="ja-JP" altLang="en-US" sz="1000" b="1">
            <a:latin typeface="ＭＳ Ｐゴシック"/>
          </a:endParaRPr>
        </a:p>
      </xdr:txBody>
    </xdr:sp>
    <xdr:clientData/>
  </xdr:oneCellAnchor>
  <xdr:twoCellAnchor>
    <xdr:from>
      <xdr:col>15</xdr:col>
      <xdr:colOff>92075</xdr:colOff>
      <xdr:row>50</xdr:row>
      <xdr:rowOff>118926</xdr:rowOff>
    </xdr:from>
    <xdr:to>
      <xdr:col>15</xdr:col>
      <xdr:colOff>269875</xdr:colOff>
      <xdr:row>50</xdr:row>
      <xdr:rowOff>118926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130613</xdr:rowOff>
    </xdr:from>
    <xdr:to>
      <xdr:col>15</xdr:col>
      <xdr:colOff>180975</xdr:colOff>
      <xdr:row>57</xdr:row>
      <xdr:rowOff>12844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731813"/>
          <a:ext cx="838200" cy="5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157908</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416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135031</xdr:rowOff>
    </xdr:from>
    <xdr:to>
      <xdr:col>15</xdr:col>
      <xdr:colOff>231775</xdr:colOff>
      <xdr:row>56</xdr:row>
      <xdr:rowOff>65181</xdr:rowOff>
    </xdr:to>
    <xdr:sp macro="" textlink="">
      <xdr:nvSpPr>
        <xdr:cNvPr id="348" name="フローチャート : 判断 347">
          <a:extLst>
            <a:ext uri="{FF2B5EF4-FFF2-40B4-BE49-F238E27FC236}">
              <a16:creationId xmlns:a16="http://schemas.microsoft.com/office/drawing/2014/main" id="{00000000-0008-0000-0700-00005C010000}"/>
            </a:ext>
          </a:extLst>
        </xdr:cNvPr>
        <xdr:cNvSpPr/>
      </xdr:nvSpPr>
      <xdr:spPr>
        <a:xfrm>
          <a:off x="10426700" y="956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130613</xdr:rowOff>
    </xdr:from>
    <xdr:to>
      <xdr:col>14</xdr:col>
      <xdr:colOff>28575</xdr:colOff>
      <xdr:row>57</xdr:row>
      <xdr:rowOff>5935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31813"/>
          <a:ext cx="889000" cy="4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163298</xdr:rowOff>
    </xdr:from>
    <xdr:to>
      <xdr:col>14</xdr:col>
      <xdr:colOff>79375</xdr:colOff>
      <xdr:row>56</xdr:row>
      <xdr:rowOff>93448</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9588500" y="95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109975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36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155999</xdr:rowOff>
    </xdr:from>
    <xdr:to>
      <xdr:col>12</xdr:col>
      <xdr:colOff>511175</xdr:colOff>
      <xdr:row>57</xdr:row>
      <xdr:rowOff>5935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57199"/>
          <a:ext cx="889000" cy="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8690</xdr:rowOff>
    </xdr:from>
    <xdr:to>
      <xdr:col>12</xdr:col>
      <xdr:colOff>561975</xdr:colOff>
      <xdr:row>56</xdr:row>
      <xdr:rowOff>110290</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8699500" y="960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126817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38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155999</xdr:rowOff>
    </xdr:from>
    <xdr:to>
      <xdr:col>11</xdr:col>
      <xdr:colOff>307975</xdr:colOff>
      <xdr:row>57</xdr:row>
      <xdr:rowOff>18497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57199"/>
          <a:ext cx="889000" cy="3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36430</xdr:rowOff>
    </xdr:from>
    <xdr:to>
      <xdr:col>11</xdr:col>
      <xdr:colOff>358775</xdr:colOff>
      <xdr:row>56</xdr:row>
      <xdr:rowOff>138030</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7810500" y="96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154557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41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33848</xdr:rowOff>
    </xdr:from>
    <xdr:to>
      <xdr:col>10</xdr:col>
      <xdr:colOff>155575</xdr:colOff>
      <xdr:row>56</xdr:row>
      <xdr:rowOff>135448</xdr:rowOff>
    </xdr:to>
    <xdr:sp macro="" textlink="">
      <xdr:nvSpPr>
        <xdr:cNvPr id="358" name="フローチャート : 判断 357">
          <a:extLst>
            <a:ext uri="{FF2B5EF4-FFF2-40B4-BE49-F238E27FC236}">
              <a16:creationId xmlns:a16="http://schemas.microsoft.com/office/drawing/2014/main" id="{00000000-0008-0000-0700-000066010000}"/>
            </a:ext>
          </a:extLst>
        </xdr:cNvPr>
        <xdr:cNvSpPr/>
      </xdr:nvSpPr>
      <xdr:spPr>
        <a:xfrm>
          <a:off x="6921500" y="96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151975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41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133494</xdr:rowOff>
    </xdr:from>
    <xdr:to>
      <xdr:col>15</xdr:col>
      <xdr:colOff>231775</xdr:colOff>
      <xdr:row>57</xdr:row>
      <xdr:rowOff>63644</xdr:rowOff>
    </xdr:to>
    <xdr:sp macro="" textlink="">
      <xdr:nvSpPr>
        <xdr:cNvPr id="365" name="円/楕円 364">
          <a:extLst>
            <a:ext uri="{FF2B5EF4-FFF2-40B4-BE49-F238E27FC236}">
              <a16:creationId xmlns:a16="http://schemas.microsoft.com/office/drawing/2014/main" id="{00000000-0008-0000-0700-00006D010000}"/>
            </a:ext>
          </a:extLst>
        </xdr:cNvPr>
        <xdr:cNvSpPr/>
      </xdr:nvSpPr>
      <xdr:spPr>
        <a:xfrm>
          <a:off x="10426700" y="973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48421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4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32,197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79813</xdr:rowOff>
    </xdr:from>
    <xdr:to>
      <xdr:col>14</xdr:col>
      <xdr:colOff>79375</xdr:colOff>
      <xdr:row>57</xdr:row>
      <xdr:rowOff>9963</xdr:rowOff>
    </xdr:to>
    <xdr:sp macro="" textlink="">
      <xdr:nvSpPr>
        <xdr:cNvPr id="367" name="円/楕円 366">
          <a:extLst>
            <a:ext uri="{FF2B5EF4-FFF2-40B4-BE49-F238E27FC236}">
              <a16:creationId xmlns:a16="http://schemas.microsoft.com/office/drawing/2014/main" id="{00000000-0008-0000-0700-00006F010000}"/>
            </a:ext>
          </a:extLst>
        </xdr:cNvPr>
        <xdr:cNvSpPr/>
      </xdr:nvSpPr>
      <xdr:spPr>
        <a:xfrm>
          <a:off x="9588500" y="968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1090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77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126585</xdr:rowOff>
    </xdr:from>
    <xdr:to>
      <xdr:col>12</xdr:col>
      <xdr:colOff>561975</xdr:colOff>
      <xdr:row>57</xdr:row>
      <xdr:rowOff>56735</xdr:rowOff>
    </xdr:to>
    <xdr:sp macro="" textlink="">
      <xdr:nvSpPr>
        <xdr:cNvPr id="369" name="円/楕円 368">
          <a:extLst>
            <a:ext uri="{FF2B5EF4-FFF2-40B4-BE49-F238E27FC236}">
              <a16:creationId xmlns:a16="http://schemas.microsoft.com/office/drawing/2014/main" id="{00000000-0008-0000-0700-000071010000}"/>
            </a:ext>
          </a:extLst>
        </xdr:cNvPr>
        <xdr:cNvSpPr/>
      </xdr:nvSpPr>
      <xdr:spPr>
        <a:xfrm>
          <a:off x="8699500" y="972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47862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82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105199</xdr:rowOff>
    </xdr:from>
    <xdr:to>
      <xdr:col>11</xdr:col>
      <xdr:colOff>358775</xdr:colOff>
      <xdr:row>57</xdr:row>
      <xdr:rowOff>35349</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7810500" y="970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26476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79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139147</xdr:rowOff>
    </xdr:from>
    <xdr:to>
      <xdr:col>10</xdr:col>
      <xdr:colOff>155575</xdr:colOff>
      <xdr:row>57</xdr:row>
      <xdr:rowOff>69297</xdr:rowOff>
    </xdr:to>
    <xdr:sp macro="" textlink="">
      <xdr:nvSpPr>
        <xdr:cNvPr id="373" name="円/楕円 372">
          <a:extLst>
            <a:ext uri="{FF2B5EF4-FFF2-40B4-BE49-F238E27FC236}">
              <a16:creationId xmlns:a16="http://schemas.microsoft.com/office/drawing/2014/main" id="{00000000-0008-0000-0700-000075010000}"/>
            </a:ext>
          </a:extLst>
        </xdr:cNvPr>
        <xdr:cNvSpPr/>
      </xdr:nvSpPr>
      <xdr:spPr>
        <a:xfrm>
          <a:off x="6921500" y="97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60424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83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66548</xdr:rowOff>
    </xdr:from>
    <xdr:to>
      <xdr:col>15</xdr:col>
      <xdr:colOff>180340</xdr:colOff>
      <xdr:row>78</xdr:row>
      <xdr:rowOff>164464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68048"/>
          <a:ext cx="1270" cy="146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168291</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a:t>
          </a:r>
          <a:endParaRPr kumimoji="1" lang="ja-JP" altLang="en-US" sz="1000" b="1">
            <a:latin typeface="ＭＳ Ｐゴシック"/>
          </a:endParaRPr>
        </a:p>
      </xdr:txBody>
    </xdr:sp>
    <xdr:clientData/>
  </xdr:oneCellAnchor>
  <xdr:twoCellAnchor>
    <xdr:from>
      <xdr:col>15</xdr:col>
      <xdr:colOff>92075</xdr:colOff>
      <xdr:row>78</xdr:row>
      <xdr:rowOff>164464</xdr:rowOff>
    </xdr:from>
    <xdr:to>
      <xdr:col>15</xdr:col>
      <xdr:colOff>269875</xdr:colOff>
      <xdr:row>78</xdr:row>
      <xdr:rowOff>164464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13225</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39,920</a:t>
          </a:r>
          <a:endParaRPr kumimoji="1" lang="ja-JP" altLang="en-US" sz="1000" b="1">
            <a:latin typeface="ＭＳ Ｐゴシック"/>
          </a:endParaRPr>
        </a:p>
      </xdr:txBody>
    </xdr:sp>
    <xdr:clientData/>
  </xdr:oneCellAnchor>
  <xdr:twoCellAnchor>
    <xdr:from>
      <xdr:col>15</xdr:col>
      <xdr:colOff>92075</xdr:colOff>
      <xdr:row>70</xdr:row>
      <xdr:rowOff>66548</xdr:rowOff>
    </xdr:from>
    <xdr:to>
      <xdr:col>15</xdr:col>
      <xdr:colOff>269875</xdr:colOff>
      <xdr:row>70</xdr:row>
      <xdr:rowOff>66548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6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59842</xdr:rowOff>
    </xdr:from>
    <xdr:to>
      <xdr:col>15</xdr:col>
      <xdr:colOff>180975</xdr:colOff>
      <xdr:row>75</xdr:row>
      <xdr:rowOff>66396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918592"/>
          <a:ext cx="8382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3205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86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24778</xdr:rowOff>
    </xdr:from>
    <xdr:to>
      <xdr:col>15</xdr:col>
      <xdr:colOff>231775</xdr:colOff>
      <xdr:row>75</xdr:row>
      <xdr:rowOff>126378</xdr:rowOff>
    </xdr:to>
    <xdr:sp macro="" textlink="">
      <xdr:nvSpPr>
        <xdr:cNvPr id="405" name="フローチャート : 判断 404">
          <a:extLst>
            <a:ext uri="{FF2B5EF4-FFF2-40B4-BE49-F238E27FC236}">
              <a16:creationId xmlns:a16="http://schemas.microsoft.com/office/drawing/2014/main" id="{00000000-0008-0000-0700-000095010000}"/>
            </a:ext>
          </a:extLst>
        </xdr:cNvPr>
        <xdr:cNvSpPr/>
      </xdr:nvSpPr>
      <xdr:spPr>
        <a:xfrm>
          <a:off x="10426700" y="128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13018</xdr:rowOff>
    </xdr:from>
    <xdr:to>
      <xdr:col>14</xdr:col>
      <xdr:colOff>28575</xdr:colOff>
      <xdr:row>75</xdr:row>
      <xdr:rowOff>59842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2871768"/>
          <a:ext cx="889000" cy="4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149022</xdr:rowOff>
    </xdr:from>
    <xdr:to>
      <xdr:col>14</xdr:col>
      <xdr:colOff>79375</xdr:colOff>
      <xdr:row>76</xdr:row>
      <xdr:rowOff>79172</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9588500" y="130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70299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13018</xdr:rowOff>
    </xdr:from>
    <xdr:to>
      <xdr:col>12</xdr:col>
      <xdr:colOff>511175</xdr:colOff>
      <xdr:row>75</xdr:row>
      <xdr:rowOff>69406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871768"/>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27636</xdr:rowOff>
    </xdr:from>
    <xdr:to>
      <xdr:col>12</xdr:col>
      <xdr:colOff>561975</xdr:colOff>
      <xdr:row>76</xdr:row>
      <xdr:rowOff>129236</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8699500" y="130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120363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5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40945</xdr:rowOff>
    </xdr:from>
    <xdr:to>
      <xdr:col>11</xdr:col>
      <xdr:colOff>307975</xdr:colOff>
      <xdr:row>75</xdr:row>
      <xdr:rowOff>69406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2899695"/>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35789</xdr:rowOff>
    </xdr:from>
    <xdr:to>
      <xdr:col>11</xdr:col>
      <xdr:colOff>358775</xdr:colOff>
      <xdr:row>76</xdr:row>
      <xdr:rowOff>137389</xdr:rowOff>
    </xdr:to>
    <xdr:sp macro="" textlink="">
      <xdr:nvSpPr>
        <xdr:cNvPr id="413" name="フローチャート : 判断 412">
          <a:extLst>
            <a:ext uri="{FF2B5EF4-FFF2-40B4-BE49-F238E27FC236}">
              <a16:creationId xmlns:a16="http://schemas.microsoft.com/office/drawing/2014/main" id="{00000000-0008-0000-0700-00009D010000}"/>
            </a:ext>
          </a:extLst>
        </xdr:cNvPr>
        <xdr:cNvSpPr/>
      </xdr:nvSpPr>
      <xdr:spPr>
        <a:xfrm>
          <a:off x="7810500" y="1306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128516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5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66687</xdr:rowOff>
    </xdr:from>
    <xdr:to>
      <xdr:col>10</xdr:col>
      <xdr:colOff>155575</xdr:colOff>
      <xdr:row>76</xdr:row>
      <xdr:rowOff>168287</xdr:rowOff>
    </xdr:to>
    <xdr:sp macro="" textlink="">
      <xdr:nvSpPr>
        <xdr:cNvPr id="415" name="フローチャート : 判断 414">
          <a:extLst>
            <a:ext uri="{FF2B5EF4-FFF2-40B4-BE49-F238E27FC236}">
              <a16:creationId xmlns:a16="http://schemas.microsoft.com/office/drawing/2014/main" id="{00000000-0008-0000-0700-00009F010000}"/>
            </a:ext>
          </a:extLst>
        </xdr:cNvPr>
        <xdr:cNvSpPr/>
      </xdr:nvSpPr>
      <xdr:spPr>
        <a:xfrm>
          <a:off x="6921500" y="130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159414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15596</xdr:rowOff>
    </xdr:from>
    <xdr:to>
      <xdr:col>15</xdr:col>
      <xdr:colOff>231775</xdr:colOff>
      <xdr:row>75</xdr:row>
      <xdr:rowOff>117196</xdr:rowOff>
    </xdr:to>
    <xdr:sp macro="" textlink="">
      <xdr:nvSpPr>
        <xdr:cNvPr id="422" name="円/楕円 421">
          <a:extLst>
            <a:ext uri="{FF2B5EF4-FFF2-40B4-BE49-F238E27FC236}">
              <a16:creationId xmlns:a16="http://schemas.microsoft.com/office/drawing/2014/main" id="{00000000-0008-0000-0700-0000A6010000}"/>
            </a:ext>
          </a:extLst>
        </xdr:cNvPr>
        <xdr:cNvSpPr/>
      </xdr:nvSpPr>
      <xdr:spPr>
        <a:xfrm>
          <a:off x="10426700" y="128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38473</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72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17,424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9042</xdr:rowOff>
    </xdr:from>
    <xdr:to>
      <xdr:col>14</xdr:col>
      <xdr:colOff>79375</xdr:colOff>
      <xdr:row>75</xdr:row>
      <xdr:rowOff>110642</xdr:rowOff>
    </xdr:to>
    <xdr:sp macro="" textlink="">
      <xdr:nvSpPr>
        <xdr:cNvPr id="424" name="円/楕円 423">
          <a:extLst>
            <a:ext uri="{FF2B5EF4-FFF2-40B4-BE49-F238E27FC236}">
              <a16:creationId xmlns:a16="http://schemas.microsoft.com/office/drawing/2014/main" id="{00000000-0008-0000-0700-0000A8010000}"/>
            </a:ext>
          </a:extLst>
        </xdr:cNvPr>
        <xdr:cNvSpPr/>
      </xdr:nvSpPr>
      <xdr:spPr>
        <a:xfrm>
          <a:off x="9588500" y="128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127169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6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17,596</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133668</xdr:rowOff>
    </xdr:from>
    <xdr:to>
      <xdr:col>12</xdr:col>
      <xdr:colOff>561975</xdr:colOff>
      <xdr:row>75</xdr:row>
      <xdr:rowOff>63818</xdr:rowOff>
    </xdr:to>
    <xdr:sp macro="" textlink="">
      <xdr:nvSpPr>
        <xdr:cNvPr id="426" name="円/楕円 425">
          <a:extLst>
            <a:ext uri="{FF2B5EF4-FFF2-40B4-BE49-F238E27FC236}">
              <a16:creationId xmlns:a16="http://schemas.microsoft.com/office/drawing/2014/main" id="{00000000-0008-0000-0700-0000AA010000}"/>
            </a:ext>
          </a:extLst>
        </xdr:cNvPr>
        <xdr:cNvSpPr/>
      </xdr:nvSpPr>
      <xdr:spPr>
        <a:xfrm>
          <a:off x="8699500" y="128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80345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59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18,825</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18606</xdr:rowOff>
    </xdr:from>
    <xdr:to>
      <xdr:col>11</xdr:col>
      <xdr:colOff>358775</xdr:colOff>
      <xdr:row>75</xdr:row>
      <xdr:rowOff>120206</xdr:rowOff>
    </xdr:to>
    <xdr:sp macro="" textlink="">
      <xdr:nvSpPr>
        <xdr:cNvPr id="428" name="円/楕円 427">
          <a:extLst>
            <a:ext uri="{FF2B5EF4-FFF2-40B4-BE49-F238E27FC236}">
              <a16:creationId xmlns:a16="http://schemas.microsoft.com/office/drawing/2014/main" id="{00000000-0008-0000-0700-0000AC010000}"/>
            </a:ext>
          </a:extLst>
        </xdr:cNvPr>
        <xdr:cNvSpPr/>
      </xdr:nvSpPr>
      <xdr:spPr>
        <a:xfrm>
          <a:off x="7810500" y="128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136733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6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17,345</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161595</xdr:rowOff>
    </xdr:from>
    <xdr:to>
      <xdr:col>10</xdr:col>
      <xdr:colOff>155575</xdr:colOff>
      <xdr:row>75</xdr:row>
      <xdr:rowOff>91745</xdr:rowOff>
    </xdr:to>
    <xdr:sp macro="" textlink="">
      <xdr:nvSpPr>
        <xdr:cNvPr id="430" name="円/楕円 429">
          <a:extLst>
            <a:ext uri="{FF2B5EF4-FFF2-40B4-BE49-F238E27FC236}">
              <a16:creationId xmlns:a16="http://schemas.microsoft.com/office/drawing/2014/main" id="{00000000-0008-0000-0700-0000AE010000}"/>
            </a:ext>
          </a:extLst>
        </xdr:cNvPr>
        <xdr:cNvSpPr/>
      </xdr:nvSpPr>
      <xdr:spPr>
        <a:xfrm>
          <a:off x="6921500" y="128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108272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62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47904</xdr:rowOff>
    </xdr:from>
    <xdr:to>
      <xdr:col>15</xdr:col>
      <xdr:colOff>180340</xdr:colOff>
      <xdr:row>98</xdr:row>
      <xdr:rowOff>38367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78404"/>
          <a:ext cx="1270" cy="136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42194</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13,979</a:t>
          </a:r>
          <a:endParaRPr kumimoji="1" lang="ja-JP" altLang="en-US" sz="1000" b="1">
            <a:latin typeface="ＭＳ Ｐゴシック"/>
          </a:endParaRPr>
        </a:p>
      </xdr:txBody>
    </xdr:sp>
    <xdr:clientData/>
  </xdr:oneCellAnchor>
  <xdr:twoCellAnchor>
    <xdr:from>
      <xdr:col>15</xdr:col>
      <xdr:colOff>92075</xdr:colOff>
      <xdr:row>98</xdr:row>
      <xdr:rowOff>38367</xdr:rowOff>
    </xdr:from>
    <xdr:to>
      <xdr:col>15</xdr:col>
      <xdr:colOff>269875</xdr:colOff>
      <xdr:row>98</xdr:row>
      <xdr:rowOff>38367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166031</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5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121,228</a:t>
          </a:r>
          <a:endParaRPr kumimoji="1" lang="ja-JP" altLang="en-US" sz="1000" b="1">
            <a:latin typeface="ＭＳ Ｐゴシック"/>
          </a:endParaRPr>
        </a:p>
      </xdr:txBody>
    </xdr:sp>
    <xdr:clientData/>
  </xdr:oneCellAnchor>
  <xdr:twoCellAnchor>
    <xdr:from>
      <xdr:col>15</xdr:col>
      <xdr:colOff>92075</xdr:colOff>
      <xdr:row>90</xdr:row>
      <xdr:rowOff>47904</xdr:rowOff>
    </xdr:from>
    <xdr:to>
      <xdr:col>15</xdr:col>
      <xdr:colOff>269875</xdr:colOff>
      <xdr:row>90</xdr:row>
      <xdr:rowOff>47904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7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121196</xdr:rowOff>
    </xdr:from>
    <xdr:to>
      <xdr:col>15</xdr:col>
      <xdr:colOff>180975</xdr:colOff>
      <xdr:row>97</xdr:row>
      <xdr:rowOff>30886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580396"/>
          <a:ext cx="838200" cy="8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125798</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070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102921</xdr:rowOff>
    </xdr:from>
    <xdr:to>
      <xdr:col>15</xdr:col>
      <xdr:colOff>231775</xdr:colOff>
      <xdr:row>95</xdr:row>
      <xdr:rowOff>33071</xdr:rowOff>
    </xdr:to>
    <xdr:sp macro="" textlink="">
      <xdr:nvSpPr>
        <xdr:cNvPr id="462" name="フローチャート : 判断 461">
          <a:extLst>
            <a:ext uri="{FF2B5EF4-FFF2-40B4-BE49-F238E27FC236}">
              <a16:creationId xmlns:a16="http://schemas.microsoft.com/office/drawing/2014/main" id="{00000000-0008-0000-0700-0000CE010000}"/>
            </a:ext>
          </a:extLst>
        </xdr:cNvPr>
        <xdr:cNvSpPr/>
      </xdr:nvSpPr>
      <xdr:spPr>
        <a:xfrm>
          <a:off x="104267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134544</xdr:rowOff>
    </xdr:from>
    <xdr:to>
      <xdr:col>14</xdr:col>
      <xdr:colOff>28575</xdr:colOff>
      <xdr:row>97</xdr:row>
      <xdr:rowOff>30886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593744"/>
          <a:ext cx="889000" cy="6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121120</xdr:rowOff>
    </xdr:from>
    <xdr:to>
      <xdr:col>14</xdr:col>
      <xdr:colOff>79375</xdr:colOff>
      <xdr:row>95</xdr:row>
      <xdr:rowOff>51270</xdr:rowOff>
    </xdr:to>
    <xdr:sp macro="" textlink="">
      <xdr:nvSpPr>
        <xdr:cNvPr id="464" name="フローチャート : 判断 463">
          <a:extLst>
            <a:ext uri="{FF2B5EF4-FFF2-40B4-BE49-F238E27FC236}">
              <a16:creationId xmlns:a16="http://schemas.microsoft.com/office/drawing/2014/main" id="{00000000-0008-0000-0700-0000D0010000}"/>
            </a:ext>
          </a:extLst>
        </xdr:cNvPr>
        <xdr:cNvSpPr/>
      </xdr:nvSpPr>
      <xdr:spPr>
        <a:xfrm>
          <a:off x="9588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67797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134544</xdr:rowOff>
    </xdr:from>
    <xdr:to>
      <xdr:col>12</xdr:col>
      <xdr:colOff>511175</xdr:colOff>
      <xdr:row>97</xdr:row>
      <xdr:rowOff>92342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593744"/>
          <a:ext cx="889000" cy="1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70434</xdr:rowOff>
    </xdr:from>
    <xdr:to>
      <xdr:col>12</xdr:col>
      <xdr:colOff>561975</xdr:colOff>
      <xdr:row>95</xdr:row>
      <xdr:rowOff>584</xdr:rowOff>
    </xdr:to>
    <xdr:sp macro="" textlink="">
      <xdr:nvSpPr>
        <xdr:cNvPr id="467" name="フローチャート : 判断 466">
          <a:extLst>
            <a:ext uri="{FF2B5EF4-FFF2-40B4-BE49-F238E27FC236}">
              <a16:creationId xmlns:a16="http://schemas.microsoft.com/office/drawing/2014/main" id="{00000000-0008-0000-0700-0000D3010000}"/>
            </a:ext>
          </a:extLst>
        </xdr:cNvPr>
        <xdr:cNvSpPr/>
      </xdr:nvSpPr>
      <xdr:spPr>
        <a:xfrm>
          <a:off x="8699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17111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59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54369</xdr:rowOff>
    </xdr:from>
    <xdr:to>
      <xdr:col>11</xdr:col>
      <xdr:colOff>307975</xdr:colOff>
      <xdr:row>97</xdr:row>
      <xdr:rowOff>92342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85019"/>
          <a:ext cx="8890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5665</xdr:rowOff>
    </xdr:from>
    <xdr:to>
      <xdr:col>11</xdr:col>
      <xdr:colOff>358775</xdr:colOff>
      <xdr:row>95</xdr:row>
      <xdr:rowOff>107265</xdr:rowOff>
    </xdr:to>
    <xdr:sp macro="" textlink="">
      <xdr:nvSpPr>
        <xdr:cNvPr id="470" name="フローチャート : 判断 469">
          <a:extLst>
            <a:ext uri="{FF2B5EF4-FFF2-40B4-BE49-F238E27FC236}">
              <a16:creationId xmlns:a16="http://schemas.microsoft.com/office/drawing/2014/main" id="{00000000-0008-0000-0700-0000D6010000}"/>
            </a:ext>
          </a:extLst>
        </xdr:cNvPr>
        <xdr:cNvSpPr/>
      </xdr:nvSpPr>
      <xdr:spPr>
        <a:xfrm>
          <a:off x="7810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123792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10706</xdr:rowOff>
    </xdr:from>
    <xdr:to>
      <xdr:col>10</xdr:col>
      <xdr:colOff>155575</xdr:colOff>
      <xdr:row>95</xdr:row>
      <xdr:rowOff>112306</xdr:rowOff>
    </xdr:to>
    <xdr:sp macro="" textlink="">
      <xdr:nvSpPr>
        <xdr:cNvPr id="472" name="フローチャート : 判断 471">
          <a:extLst>
            <a:ext uri="{FF2B5EF4-FFF2-40B4-BE49-F238E27FC236}">
              <a16:creationId xmlns:a16="http://schemas.microsoft.com/office/drawing/2014/main" id="{00000000-0008-0000-0700-0000D8010000}"/>
            </a:ext>
          </a:extLst>
        </xdr:cNvPr>
        <xdr:cNvSpPr/>
      </xdr:nvSpPr>
      <xdr:spPr>
        <a:xfrm>
          <a:off x="6921500" y="162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128833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0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70396</xdr:rowOff>
    </xdr:from>
    <xdr:to>
      <xdr:col>15</xdr:col>
      <xdr:colOff>231775</xdr:colOff>
      <xdr:row>97</xdr:row>
      <xdr:rowOff>546</xdr:rowOff>
    </xdr:to>
    <xdr:sp macro="" textlink="">
      <xdr:nvSpPr>
        <xdr:cNvPr id="479" name="円/楕円 478">
          <a:extLst>
            <a:ext uri="{FF2B5EF4-FFF2-40B4-BE49-F238E27FC236}">
              <a16:creationId xmlns:a16="http://schemas.microsoft.com/office/drawing/2014/main" id="{00000000-0008-0000-0700-0000DF010000}"/>
            </a:ext>
          </a:extLst>
        </xdr:cNvPr>
        <xdr:cNvSpPr/>
      </xdr:nvSpPr>
      <xdr:spPr>
        <a:xfrm>
          <a:off x="10426700" y="165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48823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0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34,457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151536</xdr:rowOff>
    </xdr:from>
    <xdr:to>
      <xdr:col>14</xdr:col>
      <xdr:colOff>79375</xdr:colOff>
      <xdr:row>97</xdr:row>
      <xdr:rowOff>81686</xdr:rowOff>
    </xdr:to>
    <xdr:sp macro="" textlink="">
      <xdr:nvSpPr>
        <xdr:cNvPr id="481" name="円/楕円 480">
          <a:extLst>
            <a:ext uri="{FF2B5EF4-FFF2-40B4-BE49-F238E27FC236}">
              <a16:creationId xmlns:a16="http://schemas.microsoft.com/office/drawing/2014/main" id="{00000000-0008-0000-0700-0000E1010000}"/>
            </a:ext>
          </a:extLst>
        </xdr:cNvPr>
        <xdr:cNvSpPr/>
      </xdr:nvSpPr>
      <xdr:spPr>
        <a:xfrm>
          <a:off x="9588500" y="1661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72813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0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83744</xdr:rowOff>
    </xdr:from>
    <xdr:to>
      <xdr:col>12</xdr:col>
      <xdr:colOff>561975</xdr:colOff>
      <xdr:row>97</xdr:row>
      <xdr:rowOff>13894</xdr:rowOff>
    </xdr:to>
    <xdr:sp macro="" textlink="">
      <xdr:nvSpPr>
        <xdr:cNvPr id="483" name="円/楕円 482">
          <a:extLst>
            <a:ext uri="{FF2B5EF4-FFF2-40B4-BE49-F238E27FC236}">
              <a16:creationId xmlns:a16="http://schemas.microsoft.com/office/drawing/2014/main" id="{00000000-0008-0000-0700-0000E3010000}"/>
            </a:ext>
          </a:extLst>
        </xdr:cNvPr>
        <xdr:cNvSpPr/>
      </xdr:nvSpPr>
      <xdr:spPr>
        <a:xfrm>
          <a:off x="8699500" y="1654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5021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63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41542</xdr:rowOff>
    </xdr:from>
    <xdr:to>
      <xdr:col>11</xdr:col>
      <xdr:colOff>358775</xdr:colOff>
      <xdr:row>97</xdr:row>
      <xdr:rowOff>143142</xdr:rowOff>
    </xdr:to>
    <xdr:sp macro="" textlink="">
      <xdr:nvSpPr>
        <xdr:cNvPr id="485" name="円/楕円 484">
          <a:extLst>
            <a:ext uri="{FF2B5EF4-FFF2-40B4-BE49-F238E27FC236}">
              <a16:creationId xmlns:a16="http://schemas.microsoft.com/office/drawing/2014/main" id="{00000000-0008-0000-0700-0000E5010000}"/>
            </a:ext>
          </a:extLst>
        </xdr:cNvPr>
        <xdr:cNvSpPr/>
      </xdr:nvSpPr>
      <xdr:spPr>
        <a:xfrm>
          <a:off x="7810500" y="166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134269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6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3569</xdr:rowOff>
    </xdr:from>
    <xdr:to>
      <xdr:col>10</xdr:col>
      <xdr:colOff>155575</xdr:colOff>
      <xdr:row>97</xdr:row>
      <xdr:rowOff>105169</xdr:rowOff>
    </xdr:to>
    <xdr:sp macro="" textlink="">
      <xdr:nvSpPr>
        <xdr:cNvPr id="487" name="円/楕円 486">
          <a:extLst>
            <a:ext uri="{FF2B5EF4-FFF2-40B4-BE49-F238E27FC236}">
              <a16:creationId xmlns:a16="http://schemas.microsoft.com/office/drawing/2014/main" id="{00000000-0008-0000-0700-0000E7010000}"/>
            </a:ext>
          </a:extLst>
        </xdr:cNvPr>
        <xdr:cNvSpPr/>
      </xdr:nvSpPr>
      <xdr:spPr>
        <a:xfrm>
          <a:off x="6921500" y="166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96296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2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110113</xdr:rowOff>
    </xdr:from>
    <xdr:to>
      <xdr:col>23</xdr:col>
      <xdr:colOff>516889</xdr:colOff>
      <xdr:row>38</xdr:row>
      <xdr:rowOff>170136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53613"/>
          <a:ext cx="1269" cy="1431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2513</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13,068</a:t>
          </a:r>
          <a:endParaRPr kumimoji="1" lang="ja-JP" altLang="en-US" sz="1000" b="1">
            <a:latin typeface="ＭＳ Ｐゴシック"/>
          </a:endParaRPr>
        </a:p>
      </xdr:txBody>
    </xdr:sp>
    <xdr:clientData/>
  </xdr:oneCellAnchor>
  <xdr:twoCellAnchor>
    <xdr:from>
      <xdr:col>23</xdr:col>
      <xdr:colOff>428625</xdr:colOff>
      <xdr:row>38</xdr:row>
      <xdr:rowOff>170136</xdr:rowOff>
    </xdr:from>
    <xdr:to>
      <xdr:col>23</xdr:col>
      <xdr:colOff>606425</xdr:colOff>
      <xdr:row>38</xdr:row>
      <xdr:rowOff>170136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8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56790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56,906</a:t>
          </a:r>
          <a:endParaRPr kumimoji="1" lang="ja-JP" altLang="en-US" sz="1000" b="1">
            <a:latin typeface="ＭＳ Ｐゴシック"/>
          </a:endParaRPr>
        </a:p>
      </xdr:txBody>
    </xdr:sp>
    <xdr:clientData/>
  </xdr:oneCellAnchor>
  <xdr:twoCellAnchor>
    <xdr:from>
      <xdr:col>23</xdr:col>
      <xdr:colOff>428625</xdr:colOff>
      <xdr:row>30</xdr:row>
      <xdr:rowOff>110113</xdr:rowOff>
    </xdr:from>
    <xdr:to>
      <xdr:col>23</xdr:col>
      <xdr:colOff>606425</xdr:colOff>
      <xdr:row>30</xdr:row>
      <xdr:rowOff>110113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132777</xdr:rowOff>
    </xdr:from>
    <xdr:to>
      <xdr:col>23</xdr:col>
      <xdr:colOff>517525</xdr:colOff>
      <xdr:row>36</xdr:row>
      <xdr:rowOff>165434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049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155309</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984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132432</xdr:rowOff>
    </xdr:from>
    <xdr:to>
      <xdr:col>23</xdr:col>
      <xdr:colOff>568325</xdr:colOff>
      <xdr:row>36</xdr:row>
      <xdr:rowOff>62582</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62687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165434</xdr:rowOff>
    </xdr:from>
    <xdr:to>
      <xdr:col>22</xdr:col>
      <xdr:colOff>365125</xdr:colOff>
      <xdr:row>37</xdr:row>
      <xdr:rowOff>57698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337634"/>
          <a:ext cx="8890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120741</xdr:rowOff>
    </xdr:from>
    <xdr:to>
      <xdr:col>22</xdr:col>
      <xdr:colOff>415925</xdr:colOff>
      <xdr:row>36</xdr:row>
      <xdr:rowOff>50891</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5430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67418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20567</xdr:rowOff>
    </xdr:from>
    <xdr:to>
      <xdr:col>21</xdr:col>
      <xdr:colOff>161925</xdr:colOff>
      <xdr:row>37</xdr:row>
      <xdr:rowOff>57698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364217"/>
          <a:ext cx="8890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71951</xdr:rowOff>
    </xdr:from>
    <xdr:to>
      <xdr:col>21</xdr:col>
      <xdr:colOff>212725</xdr:colOff>
      <xdr:row>37</xdr:row>
      <xdr:rowOff>2101</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4541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18628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82452</xdr:rowOff>
    </xdr:from>
    <xdr:to>
      <xdr:col>19</xdr:col>
      <xdr:colOff>644525</xdr:colOff>
      <xdr:row>37</xdr:row>
      <xdr:rowOff>20567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083202"/>
          <a:ext cx="889000" cy="28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97979</xdr:rowOff>
    </xdr:from>
    <xdr:to>
      <xdr:col>20</xdr:col>
      <xdr:colOff>9525</xdr:colOff>
      <xdr:row>37</xdr:row>
      <xdr:rowOff>28129</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3652500" y="627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44656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65322</xdr:rowOff>
    </xdr:from>
    <xdr:to>
      <xdr:col>18</xdr:col>
      <xdr:colOff>492125</xdr:colOff>
      <xdr:row>36</xdr:row>
      <xdr:rowOff>166922</xdr:rowOff>
    </xdr:to>
    <xdr:sp macro="" textlink="">
      <xdr:nvSpPr>
        <xdr:cNvPr id="532" name="フローチャート : 判断 531">
          <a:extLst>
            <a:ext uri="{FF2B5EF4-FFF2-40B4-BE49-F238E27FC236}">
              <a16:creationId xmlns:a16="http://schemas.microsoft.com/office/drawing/2014/main" id="{00000000-0008-0000-0700-000014020000}"/>
            </a:ext>
          </a:extLst>
        </xdr:cNvPr>
        <xdr:cNvSpPr/>
      </xdr:nvSpPr>
      <xdr:spPr>
        <a:xfrm>
          <a:off x="12763500" y="62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158049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81977</xdr:rowOff>
    </xdr:from>
    <xdr:to>
      <xdr:col>23</xdr:col>
      <xdr:colOff>568325</xdr:colOff>
      <xdr:row>37</xdr:row>
      <xdr:rowOff>12127</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6268700" y="62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60404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3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24,712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114634</xdr:rowOff>
    </xdr:from>
    <xdr:to>
      <xdr:col>22</xdr:col>
      <xdr:colOff>415925</xdr:colOff>
      <xdr:row>37</xdr:row>
      <xdr:rowOff>44784</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5430500" y="628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35911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37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6898</xdr:rowOff>
    </xdr:from>
    <xdr:to>
      <xdr:col>21</xdr:col>
      <xdr:colOff>212725</xdr:colOff>
      <xdr:row>37</xdr:row>
      <xdr:rowOff>108498</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4541500" y="635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99625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141217</xdr:rowOff>
    </xdr:from>
    <xdr:to>
      <xdr:col>20</xdr:col>
      <xdr:colOff>9525</xdr:colOff>
      <xdr:row>37</xdr:row>
      <xdr:rowOff>71367</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3652500" y="63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62494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22,898</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31652</xdr:rowOff>
    </xdr:from>
    <xdr:to>
      <xdr:col>18</xdr:col>
      <xdr:colOff>492125</xdr:colOff>
      <xdr:row>35</xdr:row>
      <xdr:rowOff>133252</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2763500" y="603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149779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99368</xdr:rowOff>
    </xdr:from>
    <xdr:to>
      <xdr:col>23</xdr:col>
      <xdr:colOff>516889</xdr:colOff>
      <xdr:row>59</xdr:row>
      <xdr:rowOff>103995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71868"/>
          <a:ext cx="1269" cy="1547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107822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29,530</a:t>
          </a:r>
          <a:endParaRPr kumimoji="1" lang="ja-JP" altLang="en-US" sz="1000" b="1">
            <a:latin typeface="ＭＳ Ｐゴシック"/>
          </a:endParaRPr>
        </a:p>
      </xdr:txBody>
    </xdr:sp>
    <xdr:clientData/>
  </xdr:oneCellAnchor>
  <xdr:twoCellAnchor>
    <xdr:from>
      <xdr:col>23</xdr:col>
      <xdr:colOff>428625</xdr:colOff>
      <xdr:row>59</xdr:row>
      <xdr:rowOff>103995</xdr:rowOff>
    </xdr:from>
    <xdr:to>
      <xdr:col>23</xdr:col>
      <xdr:colOff>606425</xdr:colOff>
      <xdr:row>59</xdr:row>
      <xdr:rowOff>103995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1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46045</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171,705</a:t>
          </a:r>
          <a:endParaRPr kumimoji="1" lang="ja-JP" altLang="en-US" sz="1000" b="1">
            <a:latin typeface="ＭＳ Ｐゴシック"/>
          </a:endParaRPr>
        </a:p>
      </xdr:txBody>
    </xdr:sp>
    <xdr:clientData/>
  </xdr:oneCellAnchor>
  <xdr:twoCellAnchor>
    <xdr:from>
      <xdr:col>23</xdr:col>
      <xdr:colOff>428625</xdr:colOff>
      <xdr:row>50</xdr:row>
      <xdr:rowOff>99368</xdr:rowOff>
    </xdr:from>
    <xdr:to>
      <xdr:col>23</xdr:col>
      <xdr:colOff>606425</xdr:colOff>
      <xdr:row>50</xdr:row>
      <xdr:rowOff>99368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3520</xdr:rowOff>
    </xdr:from>
    <xdr:to>
      <xdr:col>23</xdr:col>
      <xdr:colOff>517525</xdr:colOff>
      <xdr:row>58</xdr:row>
      <xdr:rowOff>127095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947620"/>
          <a:ext cx="838200" cy="12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73601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7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50724</xdr:rowOff>
    </xdr:from>
    <xdr:to>
      <xdr:col>23</xdr:col>
      <xdr:colOff>568325</xdr:colOff>
      <xdr:row>57</xdr:row>
      <xdr:rowOff>152324</xdr:rowOff>
    </xdr:to>
    <xdr:sp macro="" textlink="">
      <xdr:nvSpPr>
        <xdr:cNvPr id="582" name="フローチャート : 判断 581">
          <a:extLst>
            <a:ext uri="{FF2B5EF4-FFF2-40B4-BE49-F238E27FC236}">
              <a16:creationId xmlns:a16="http://schemas.microsoft.com/office/drawing/2014/main" id="{00000000-0008-0000-0700-000046020000}"/>
            </a:ext>
          </a:extLst>
        </xdr:cNvPr>
        <xdr:cNvSpPr/>
      </xdr:nvSpPr>
      <xdr:spPr>
        <a:xfrm>
          <a:off x="162687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127095</xdr:rowOff>
    </xdr:from>
    <xdr:to>
      <xdr:col>22</xdr:col>
      <xdr:colOff>365125</xdr:colOff>
      <xdr:row>58</xdr:row>
      <xdr:rowOff>142791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10071195"/>
          <a:ext cx="889000" cy="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13767</xdr:rowOff>
    </xdr:from>
    <xdr:to>
      <xdr:col>22</xdr:col>
      <xdr:colOff>415925</xdr:colOff>
      <xdr:row>57</xdr:row>
      <xdr:rowOff>115367</xdr:rowOff>
    </xdr:to>
    <xdr:sp macro="" textlink="">
      <xdr:nvSpPr>
        <xdr:cNvPr id="584" name="フローチャート : 判断 583">
          <a:extLst>
            <a:ext uri="{FF2B5EF4-FFF2-40B4-BE49-F238E27FC236}">
              <a16:creationId xmlns:a16="http://schemas.microsoft.com/office/drawing/2014/main" id="{00000000-0008-0000-0700-000048020000}"/>
            </a:ext>
          </a:extLst>
        </xdr:cNvPr>
        <xdr:cNvSpPr/>
      </xdr:nvSpPr>
      <xdr:spPr>
        <a:xfrm>
          <a:off x="15430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131894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132396</xdr:rowOff>
    </xdr:from>
    <xdr:to>
      <xdr:col>21</xdr:col>
      <xdr:colOff>161925</xdr:colOff>
      <xdr:row>58</xdr:row>
      <xdr:rowOff>142791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10076496"/>
          <a:ext cx="8890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111281</xdr:rowOff>
    </xdr:from>
    <xdr:to>
      <xdr:col>21</xdr:col>
      <xdr:colOff>212725</xdr:colOff>
      <xdr:row>57</xdr:row>
      <xdr:rowOff>41431</xdr:rowOff>
    </xdr:to>
    <xdr:sp macro="" textlink="">
      <xdr:nvSpPr>
        <xdr:cNvPr id="587" name="フローチャート : 判断 586">
          <a:extLst>
            <a:ext uri="{FF2B5EF4-FFF2-40B4-BE49-F238E27FC236}">
              <a16:creationId xmlns:a16="http://schemas.microsoft.com/office/drawing/2014/main" id="{00000000-0008-0000-0700-00004B020000}"/>
            </a:ext>
          </a:extLst>
        </xdr:cNvPr>
        <xdr:cNvSpPr/>
      </xdr:nvSpPr>
      <xdr:spPr>
        <a:xfrm>
          <a:off x="14541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57958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4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132396</xdr:rowOff>
    </xdr:from>
    <xdr:to>
      <xdr:col>19</xdr:col>
      <xdr:colOff>644525</xdr:colOff>
      <xdr:row>58</xdr:row>
      <xdr:rowOff>148267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10076496"/>
          <a:ext cx="889000" cy="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87234</xdr:rowOff>
    </xdr:from>
    <xdr:to>
      <xdr:col>20</xdr:col>
      <xdr:colOff>9525</xdr:colOff>
      <xdr:row>58</xdr:row>
      <xdr:rowOff>17384</xdr:rowOff>
    </xdr:to>
    <xdr:sp macro="" textlink="">
      <xdr:nvSpPr>
        <xdr:cNvPr id="590" name="フローチャート : 判断 589">
          <a:extLst>
            <a:ext uri="{FF2B5EF4-FFF2-40B4-BE49-F238E27FC236}">
              <a16:creationId xmlns:a16="http://schemas.microsoft.com/office/drawing/2014/main" id="{00000000-0008-0000-0700-00004E020000}"/>
            </a:ext>
          </a:extLst>
        </xdr:cNvPr>
        <xdr:cNvSpPr/>
      </xdr:nvSpPr>
      <xdr:spPr>
        <a:xfrm>
          <a:off x="13652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33911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6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75783</xdr:rowOff>
    </xdr:from>
    <xdr:to>
      <xdr:col>18</xdr:col>
      <xdr:colOff>492125</xdr:colOff>
      <xdr:row>58</xdr:row>
      <xdr:rowOff>5933</xdr:rowOff>
    </xdr:to>
    <xdr:sp macro="" textlink="">
      <xdr:nvSpPr>
        <xdr:cNvPr id="592" name="フローチャート : 判断 591">
          <a:extLst>
            <a:ext uri="{FF2B5EF4-FFF2-40B4-BE49-F238E27FC236}">
              <a16:creationId xmlns:a16="http://schemas.microsoft.com/office/drawing/2014/main" id="{00000000-0008-0000-0700-000050020000}"/>
            </a:ext>
          </a:extLst>
        </xdr:cNvPr>
        <xdr:cNvSpPr/>
      </xdr:nvSpPr>
      <xdr:spPr>
        <a:xfrm>
          <a:off x="12763500" y="984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22460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62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124170</xdr:rowOff>
    </xdr:from>
    <xdr:to>
      <xdr:col>23</xdr:col>
      <xdr:colOff>568325</xdr:colOff>
      <xdr:row>58</xdr:row>
      <xdr:rowOff>54320</xdr:rowOff>
    </xdr:to>
    <xdr:sp macro="" textlink="">
      <xdr:nvSpPr>
        <xdr:cNvPr id="599" name="円/楕円 598">
          <a:extLst>
            <a:ext uri="{FF2B5EF4-FFF2-40B4-BE49-F238E27FC236}">
              <a16:creationId xmlns:a16="http://schemas.microsoft.com/office/drawing/2014/main" id="{00000000-0008-0000-0700-000057020000}"/>
            </a:ext>
          </a:extLst>
        </xdr:cNvPr>
        <xdr:cNvSpPr/>
      </xdr:nvSpPr>
      <xdr:spPr>
        <a:xfrm>
          <a:off x="16268700" y="98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102597</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7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54,510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76295</xdr:rowOff>
    </xdr:from>
    <xdr:to>
      <xdr:col>22</xdr:col>
      <xdr:colOff>415925</xdr:colOff>
      <xdr:row>59</xdr:row>
      <xdr:rowOff>6445</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5430500" y="100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169022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1011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43,158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91991</xdr:rowOff>
    </xdr:from>
    <xdr:to>
      <xdr:col>21</xdr:col>
      <xdr:colOff>212725</xdr:colOff>
      <xdr:row>59</xdr:row>
      <xdr:rowOff>22141</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4541500" y="1003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13268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1012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81596</xdr:rowOff>
    </xdr:from>
    <xdr:to>
      <xdr:col>20</xdr:col>
      <xdr:colOff>9525</xdr:colOff>
      <xdr:row>59</xdr:row>
      <xdr:rowOff>11746</xdr:rowOff>
    </xdr:to>
    <xdr:sp macro="" textlink="">
      <xdr:nvSpPr>
        <xdr:cNvPr id="605" name="円/楕円 604">
          <a:extLst>
            <a:ext uri="{FF2B5EF4-FFF2-40B4-BE49-F238E27FC236}">
              <a16:creationId xmlns:a16="http://schemas.microsoft.com/office/drawing/2014/main" id="{00000000-0008-0000-0700-00005D020000}"/>
            </a:ext>
          </a:extLst>
        </xdr:cNvPr>
        <xdr:cNvSpPr/>
      </xdr:nvSpPr>
      <xdr:spPr>
        <a:xfrm>
          <a:off x="13652500" y="1002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2873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1011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42,671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97467</xdr:rowOff>
    </xdr:from>
    <xdr:to>
      <xdr:col>18</xdr:col>
      <xdr:colOff>492125</xdr:colOff>
      <xdr:row>59</xdr:row>
      <xdr:rowOff>27617</xdr:rowOff>
    </xdr:to>
    <xdr:sp macro="" textlink="">
      <xdr:nvSpPr>
        <xdr:cNvPr id="607" name="円/楕円 606">
          <a:extLst>
            <a:ext uri="{FF2B5EF4-FFF2-40B4-BE49-F238E27FC236}">
              <a16:creationId xmlns:a16="http://schemas.microsoft.com/office/drawing/2014/main" id="{00000000-0008-0000-0700-00005F020000}"/>
            </a:ext>
          </a:extLst>
        </xdr:cNvPr>
        <xdr:cNvSpPr/>
      </xdr:nvSpPr>
      <xdr:spPr>
        <a:xfrm>
          <a:off x="12763500" y="100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18744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13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2387</xdr:rowOff>
    </xdr:from>
    <xdr:to>
      <xdr:col>23</xdr:col>
      <xdr:colOff>516889</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03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120514</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7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70</xdr:row>
      <xdr:rowOff>2387</xdr:rowOff>
    </xdr:from>
    <xdr:to>
      <xdr:col>23</xdr:col>
      <xdr:colOff>606425</xdr:colOff>
      <xdr:row>70</xdr:row>
      <xdr:rowOff>2387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0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22200</xdr:rowOff>
    </xdr:from>
    <xdr:to>
      <xdr:col>23</xdr:col>
      <xdr:colOff>517525</xdr:colOff>
      <xdr:row>79</xdr:row>
      <xdr:rowOff>22885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395300"/>
          <a:ext cx="838200" cy="17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24604</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22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1727</xdr:rowOff>
    </xdr:from>
    <xdr:to>
      <xdr:col>23</xdr:col>
      <xdr:colOff>568325</xdr:colOff>
      <xdr:row>78</xdr:row>
      <xdr:rowOff>103327</xdr:rowOff>
    </xdr:to>
    <xdr:sp macro="" textlink="">
      <xdr:nvSpPr>
        <xdr:cNvPr id="639" name="フローチャート : 判断 638">
          <a:extLst>
            <a:ext uri="{FF2B5EF4-FFF2-40B4-BE49-F238E27FC236}">
              <a16:creationId xmlns:a16="http://schemas.microsoft.com/office/drawing/2014/main" id="{00000000-0008-0000-0700-00007F020000}"/>
            </a:ext>
          </a:extLst>
        </xdr:cNvPr>
        <xdr:cNvSpPr/>
      </xdr:nvSpPr>
      <xdr:spPr>
        <a:xfrm>
          <a:off x="16268700" y="1337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39382</xdr:rowOff>
    </xdr:from>
    <xdr:to>
      <xdr:col>22</xdr:col>
      <xdr:colOff>365125</xdr:colOff>
      <xdr:row>78</xdr:row>
      <xdr:rowOff>22200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241032"/>
          <a:ext cx="889000" cy="15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45162</xdr:rowOff>
    </xdr:from>
    <xdr:to>
      <xdr:col>22</xdr:col>
      <xdr:colOff>415925</xdr:colOff>
      <xdr:row>77</xdr:row>
      <xdr:rowOff>146762</xdr:rowOff>
    </xdr:to>
    <xdr:sp macro="" textlink="">
      <xdr:nvSpPr>
        <xdr:cNvPr id="641" name="フローチャート : 判断 640">
          <a:extLst>
            <a:ext uri="{FF2B5EF4-FFF2-40B4-BE49-F238E27FC236}">
              <a16:creationId xmlns:a16="http://schemas.microsoft.com/office/drawing/2014/main" id="{00000000-0008-0000-0700-000081020000}"/>
            </a:ext>
          </a:extLst>
        </xdr:cNvPr>
        <xdr:cNvSpPr/>
      </xdr:nvSpPr>
      <xdr:spPr>
        <a:xfrm>
          <a:off x="15430500" y="1324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163289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7" y="130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39382</xdr:rowOff>
    </xdr:from>
    <xdr:to>
      <xdr:col>21</xdr:col>
      <xdr:colOff>161925</xdr:colOff>
      <xdr:row>77</xdr:row>
      <xdr:rowOff>164618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241032"/>
          <a:ext cx="889000" cy="12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59562</xdr:rowOff>
    </xdr:from>
    <xdr:to>
      <xdr:col>21</xdr:col>
      <xdr:colOff>212725</xdr:colOff>
      <xdr:row>77</xdr:row>
      <xdr:rowOff>161162</xdr:rowOff>
    </xdr:to>
    <xdr:sp macro="" textlink="">
      <xdr:nvSpPr>
        <xdr:cNvPr id="644" name="フローチャート : 判断 643">
          <a:extLst>
            <a:ext uri="{FF2B5EF4-FFF2-40B4-BE49-F238E27FC236}">
              <a16:creationId xmlns:a16="http://schemas.microsoft.com/office/drawing/2014/main" id="{00000000-0008-0000-0700-000084020000}"/>
            </a:ext>
          </a:extLst>
        </xdr:cNvPr>
        <xdr:cNvSpPr/>
      </xdr:nvSpPr>
      <xdr:spPr>
        <a:xfrm>
          <a:off x="14541500" y="132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152289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7" y="133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164618</xdr:rowOff>
    </xdr:from>
    <xdr:to>
      <xdr:col>19</xdr:col>
      <xdr:colOff>644525</xdr:colOff>
      <xdr:row>78</xdr:row>
      <xdr:rowOff>37440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366268"/>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4166</xdr:rowOff>
    </xdr:from>
    <xdr:to>
      <xdr:col>20</xdr:col>
      <xdr:colOff>9525</xdr:colOff>
      <xdr:row>77</xdr:row>
      <xdr:rowOff>105766</xdr:rowOff>
    </xdr:to>
    <xdr:sp macro="" textlink="">
      <xdr:nvSpPr>
        <xdr:cNvPr id="647" name="フローチャート : 判断 646">
          <a:extLst>
            <a:ext uri="{FF2B5EF4-FFF2-40B4-BE49-F238E27FC236}">
              <a16:creationId xmlns:a16="http://schemas.microsoft.com/office/drawing/2014/main" id="{00000000-0008-0000-0700-000087020000}"/>
            </a:ext>
          </a:extLst>
        </xdr:cNvPr>
        <xdr:cNvSpPr/>
      </xdr:nvSpPr>
      <xdr:spPr>
        <a:xfrm>
          <a:off x="13652500" y="1320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122293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7" y="1298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85280</xdr:rowOff>
    </xdr:from>
    <xdr:to>
      <xdr:col>18</xdr:col>
      <xdr:colOff>492125</xdr:colOff>
      <xdr:row>77</xdr:row>
      <xdr:rowOff>15430</xdr:rowOff>
    </xdr:to>
    <xdr:sp macro="" textlink="">
      <xdr:nvSpPr>
        <xdr:cNvPr id="649" name="フローチャート : 判断 648">
          <a:extLst>
            <a:ext uri="{FF2B5EF4-FFF2-40B4-BE49-F238E27FC236}">
              <a16:creationId xmlns:a16="http://schemas.microsoft.com/office/drawing/2014/main" id="{00000000-0008-0000-0700-000089020000}"/>
            </a:ext>
          </a:extLst>
        </xdr:cNvPr>
        <xdr:cNvSpPr/>
      </xdr:nvSpPr>
      <xdr:spPr>
        <a:xfrm>
          <a:off x="12763500" y="1311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31958</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28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143535</xdr:rowOff>
    </xdr:from>
    <xdr:to>
      <xdr:col>23</xdr:col>
      <xdr:colOff>568325</xdr:colOff>
      <xdr:row>79</xdr:row>
      <xdr:rowOff>73685</xdr:rowOff>
    </xdr:to>
    <xdr:sp macro="" textlink="">
      <xdr:nvSpPr>
        <xdr:cNvPr id="656" name="円/楕円 655">
          <a:extLst>
            <a:ext uri="{FF2B5EF4-FFF2-40B4-BE49-F238E27FC236}">
              <a16:creationId xmlns:a16="http://schemas.microsoft.com/office/drawing/2014/main" id="{00000000-0008-0000-0700-000090020000}"/>
            </a:ext>
          </a:extLst>
        </xdr:cNvPr>
        <xdr:cNvSpPr/>
      </xdr:nvSpPr>
      <xdr:spPr>
        <a:xfrm>
          <a:off x="16268700" y="135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58462</xdr:rowOff>
    </xdr:from>
    <xdr:ext cx="378565"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31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142850</xdr:rowOff>
    </xdr:from>
    <xdr:to>
      <xdr:col>22</xdr:col>
      <xdr:colOff>415925</xdr:colOff>
      <xdr:row>78</xdr:row>
      <xdr:rowOff>73000</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5430500" y="133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64127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7" y="134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160032</xdr:rowOff>
    </xdr:from>
    <xdr:to>
      <xdr:col>21</xdr:col>
      <xdr:colOff>212725</xdr:colOff>
      <xdr:row>77</xdr:row>
      <xdr:rowOff>90182</xdr:rowOff>
    </xdr:to>
    <xdr:sp macro="" textlink="">
      <xdr:nvSpPr>
        <xdr:cNvPr id="660" name="円/楕円 659">
          <a:extLst>
            <a:ext uri="{FF2B5EF4-FFF2-40B4-BE49-F238E27FC236}">
              <a16:creationId xmlns:a16="http://schemas.microsoft.com/office/drawing/2014/main" id="{00000000-0008-0000-0700-000094020000}"/>
            </a:ext>
          </a:extLst>
        </xdr:cNvPr>
        <xdr:cNvSpPr/>
      </xdr:nvSpPr>
      <xdr:spPr>
        <a:xfrm>
          <a:off x="14541500" y="131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106710</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7" y="1296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113818</xdr:rowOff>
    </xdr:from>
    <xdr:to>
      <xdr:col>20</xdr:col>
      <xdr:colOff>9525</xdr:colOff>
      <xdr:row>78</xdr:row>
      <xdr:rowOff>43968</xdr:rowOff>
    </xdr:to>
    <xdr:sp macro="" textlink="">
      <xdr:nvSpPr>
        <xdr:cNvPr id="662" name="円/楕円 661">
          <a:extLst>
            <a:ext uri="{FF2B5EF4-FFF2-40B4-BE49-F238E27FC236}">
              <a16:creationId xmlns:a16="http://schemas.microsoft.com/office/drawing/2014/main" id="{00000000-0008-0000-0700-000096020000}"/>
            </a:ext>
          </a:extLst>
        </xdr:cNvPr>
        <xdr:cNvSpPr/>
      </xdr:nvSpPr>
      <xdr:spPr>
        <a:xfrm>
          <a:off x="13652500" y="133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35095</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7" y="1340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158090</xdr:rowOff>
    </xdr:from>
    <xdr:to>
      <xdr:col>18</xdr:col>
      <xdr:colOff>492125</xdr:colOff>
      <xdr:row>78</xdr:row>
      <xdr:rowOff>88240</xdr:rowOff>
    </xdr:to>
    <xdr:sp macro="" textlink="">
      <xdr:nvSpPr>
        <xdr:cNvPr id="664" name="円/楕円 663">
          <a:extLst>
            <a:ext uri="{FF2B5EF4-FFF2-40B4-BE49-F238E27FC236}">
              <a16:creationId xmlns:a16="http://schemas.microsoft.com/office/drawing/2014/main" id="{00000000-0008-0000-0700-000098020000}"/>
            </a:ext>
          </a:extLst>
        </xdr:cNvPr>
        <xdr:cNvSpPr/>
      </xdr:nvSpPr>
      <xdr:spPr>
        <a:xfrm>
          <a:off x="12763500" y="133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79367</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7" y="1345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61277</xdr:rowOff>
    </xdr:from>
    <xdr:to>
      <xdr:col>23</xdr:col>
      <xdr:colOff>516889</xdr:colOff>
      <xdr:row>99</xdr:row>
      <xdr:rowOff>109843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663227"/>
          <a:ext cx="1269" cy="14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113670</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99</xdr:row>
      <xdr:rowOff>109843</xdr:rowOff>
    </xdr:from>
    <xdr:to>
      <xdr:col>23</xdr:col>
      <xdr:colOff>606425</xdr:colOff>
      <xdr:row>99</xdr:row>
      <xdr:rowOff>109843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8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7954</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4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91</xdr:row>
      <xdr:rowOff>61277</xdr:rowOff>
    </xdr:from>
    <xdr:to>
      <xdr:col>23</xdr:col>
      <xdr:colOff>606425</xdr:colOff>
      <xdr:row>91</xdr:row>
      <xdr:rowOff>61277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6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123317</xdr:rowOff>
    </xdr:from>
    <xdr:to>
      <xdr:col>23</xdr:col>
      <xdr:colOff>517525</xdr:colOff>
      <xdr:row>93</xdr:row>
      <xdr:rowOff>140475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068167"/>
          <a:ext cx="838200" cy="1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11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44945</xdr:rowOff>
    </xdr:from>
    <xdr:to>
      <xdr:col>23</xdr:col>
      <xdr:colOff>568325</xdr:colOff>
      <xdr:row>95</xdr:row>
      <xdr:rowOff>146545</xdr:rowOff>
    </xdr:to>
    <xdr:sp macro="" textlink="">
      <xdr:nvSpPr>
        <xdr:cNvPr id="697" name="フローチャート : 判断 696">
          <a:extLst>
            <a:ext uri="{FF2B5EF4-FFF2-40B4-BE49-F238E27FC236}">
              <a16:creationId xmlns:a16="http://schemas.microsoft.com/office/drawing/2014/main" id="{00000000-0008-0000-0700-0000B9020000}"/>
            </a:ext>
          </a:extLst>
        </xdr:cNvPr>
        <xdr:cNvSpPr/>
      </xdr:nvSpPr>
      <xdr:spPr>
        <a:xfrm>
          <a:off x="162687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123317</xdr:rowOff>
    </xdr:from>
    <xdr:to>
      <xdr:col>22</xdr:col>
      <xdr:colOff>365125</xdr:colOff>
      <xdr:row>94</xdr:row>
      <xdr:rowOff>99085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068167"/>
          <a:ext cx="889000" cy="14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26505</xdr:rowOff>
    </xdr:from>
    <xdr:to>
      <xdr:col>22</xdr:col>
      <xdr:colOff>415925</xdr:colOff>
      <xdr:row>95</xdr:row>
      <xdr:rowOff>128105</xdr:rowOff>
    </xdr:to>
    <xdr:sp macro="" textlink="">
      <xdr:nvSpPr>
        <xdr:cNvPr id="699" name="フローチャート : 判断 698">
          <a:extLst>
            <a:ext uri="{FF2B5EF4-FFF2-40B4-BE49-F238E27FC236}">
              <a16:creationId xmlns:a16="http://schemas.microsoft.com/office/drawing/2014/main" id="{00000000-0008-0000-0700-0000BB020000}"/>
            </a:ext>
          </a:extLst>
        </xdr:cNvPr>
        <xdr:cNvSpPr/>
      </xdr:nvSpPr>
      <xdr:spPr>
        <a:xfrm>
          <a:off x="15430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119232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4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80556</xdr:rowOff>
    </xdr:from>
    <xdr:to>
      <xdr:col>21</xdr:col>
      <xdr:colOff>161925</xdr:colOff>
      <xdr:row>94</xdr:row>
      <xdr:rowOff>99085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196856"/>
          <a:ext cx="889000" cy="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7480</xdr:rowOff>
    </xdr:from>
    <xdr:to>
      <xdr:col>21</xdr:col>
      <xdr:colOff>212725</xdr:colOff>
      <xdr:row>95</xdr:row>
      <xdr:rowOff>109080</xdr:rowOff>
    </xdr:to>
    <xdr:sp macro="" textlink="">
      <xdr:nvSpPr>
        <xdr:cNvPr id="702" name="フローチャート : 判断 701">
          <a:extLst>
            <a:ext uri="{FF2B5EF4-FFF2-40B4-BE49-F238E27FC236}">
              <a16:creationId xmlns:a16="http://schemas.microsoft.com/office/drawing/2014/main" id="{00000000-0008-0000-0700-0000BE020000}"/>
            </a:ext>
          </a:extLst>
        </xdr:cNvPr>
        <xdr:cNvSpPr/>
      </xdr:nvSpPr>
      <xdr:spPr>
        <a:xfrm>
          <a:off x="14541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100207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67768</xdr:rowOff>
    </xdr:from>
    <xdr:to>
      <xdr:col>19</xdr:col>
      <xdr:colOff>644525</xdr:colOff>
      <xdr:row>94</xdr:row>
      <xdr:rowOff>80556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184068"/>
          <a:ext cx="8890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3887</xdr:rowOff>
    </xdr:from>
    <xdr:to>
      <xdr:col>20</xdr:col>
      <xdr:colOff>9525</xdr:colOff>
      <xdr:row>95</xdr:row>
      <xdr:rowOff>105487</xdr:rowOff>
    </xdr:to>
    <xdr:sp macro="" textlink="">
      <xdr:nvSpPr>
        <xdr:cNvPr id="705" name="フローチャート : 判断 704">
          <a:extLst>
            <a:ext uri="{FF2B5EF4-FFF2-40B4-BE49-F238E27FC236}">
              <a16:creationId xmlns:a16="http://schemas.microsoft.com/office/drawing/2014/main" id="{00000000-0008-0000-0700-0000C1020000}"/>
            </a:ext>
          </a:extLst>
        </xdr:cNvPr>
        <xdr:cNvSpPr/>
      </xdr:nvSpPr>
      <xdr:spPr>
        <a:xfrm>
          <a:off x="13652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96614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162954</xdr:rowOff>
    </xdr:from>
    <xdr:to>
      <xdr:col>18</xdr:col>
      <xdr:colOff>492125</xdr:colOff>
      <xdr:row>95</xdr:row>
      <xdr:rowOff>93104</xdr:rowOff>
    </xdr:to>
    <xdr:sp macro="" textlink="">
      <xdr:nvSpPr>
        <xdr:cNvPr id="707" name="フローチャート : 判断 706">
          <a:extLst>
            <a:ext uri="{FF2B5EF4-FFF2-40B4-BE49-F238E27FC236}">
              <a16:creationId xmlns:a16="http://schemas.microsoft.com/office/drawing/2014/main" id="{00000000-0008-0000-0700-0000C3020000}"/>
            </a:ext>
          </a:extLst>
        </xdr:cNvPr>
        <xdr:cNvSpPr/>
      </xdr:nvSpPr>
      <xdr:spPr>
        <a:xfrm>
          <a:off x="12763500" y="1627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84231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89675</xdr:rowOff>
    </xdr:from>
    <xdr:to>
      <xdr:col>23</xdr:col>
      <xdr:colOff>568325</xdr:colOff>
      <xdr:row>94</xdr:row>
      <xdr:rowOff>19825</xdr:rowOff>
    </xdr:to>
    <xdr:sp macro="" textlink="">
      <xdr:nvSpPr>
        <xdr:cNvPr id="714" name="円/楕円 713">
          <a:extLst>
            <a:ext uri="{FF2B5EF4-FFF2-40B4-BE49-F238E27FC236}">
              <a16:creationId xmlns:a16="http://schemas.microsoft.com/office/drawing/2014/main" id="{00000000-0008-0000-0700-0000CA020000}"/>
            </a:ext>
          </a:extLst>
        </xdr:cNvPr>
        <xdr:cNvSpPr/>
      </xdr:nvSpPr>
      <xdr:spPr>
        <a:xfrm>
          <a:off x="16268700" y="160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112552</xdr:rowOff>
    </xdr:from>
    <xdr:ext cx="599010"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88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103,439</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72517</xdr:rowOff>
    </xdr:from>
    <xdr:to>
      <xdr:col>22</xdr:col>
      <xdr:colOff>415925</xdr:colOff>
      <xdr:row>94</xdr:row>
      <xdr:rowOff>2667</xdr:rowOff>
    </xdr:to>
    <xdr:sp macro="" textlink="">
      <xdr:nvSpPr>
        <xdr:cNvPr id="716" name="円/楕円 715">
          <a:extLst>
            <a:ext uri="{FF2B5EF4-FFF2-40B4-BE49-F238E27FC236}">
              <a16:creationId xmlns:a16="http://schemas.microsoft.com/office/drawing/2014/main" id="{00000000-0008-0000-0700-0000CC020000}"/>
            </a:ext>
          </a:extLst>
        </xdr:cNvPr>
        <xdr:cNvSpPr/>
      </xdr:nvSpPr>
      <xdr:spPr>
        <a:xfrm>
          <a:off x="15430500" y="160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19194</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181794" y="1579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104,790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48285</xdr:rowOff>
    </xdr:from>
    <xdr:to>
      <xdr:col>21</xdr:col>
      <xdr:colOff>212725</xdr:colOff>
      <xdr:row>94</xdr:row>
      <xdr:rowOff>149885</xdr:rowOff>
    </xdr:to>
    <xdr:sp macro="" textlink="">
      <xdr:nvSpPr>
        <xdr:cNvPr id="718" name="円/楕円 717">
          <a:extLst>
            <a:ext uri="{FF2B5EF4-FFF2-40B4-BE49-F238E27FC236}">
              <a16:creationId xmlns:a16="http://schemas.microsoft.com/office/drawing/2014/main" id="{00000000-0008-0000-0700-0000CE020000}"/>
            </a:ext>
          </a:extLst>
        </xdr:cNvPr>
        <xdr:cNvSpPr/>
      </xdr:nvSpPr>
      <xdr:spPr>
        <a:xfrm>
          <a:off x="14541500" y="161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166412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93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93,198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29756</xdr:rowOff>
    </xdr:from>
    <xdr:to>
      <xdr:col>20</xdr:col>
      <xdr:colOff>9525</xdr:colOff>
      <xdr:row>94</xdr:row>
      <xdr:rowOff>131356</xdr:rowOff>
    </xdr:to>
    <xdr:sp macro="" textlink="">
      <xdr:nvSpPr>
        <xdr:cNvPr id="720" name="円/楕円 719">
          <a:extLst>
            <a:ext uri="{FF2B5EF4-FFF2-40B4-BE49-F238E27FC236}">
              <a16:creationId xmlns:a16="http://schemas.microsoft.com/office/drawing/2014/main" id="{00000000-0008-0000-0700-0000D0020000}"/>
            </a:ext>
          </a:extLst>
        </xdr:cNvPr>
        <xdr:cNvSpPr/>
      </xdr:nvSpPr>
      <xdr:spPr>
        <a:xfrm>
          <a:off x="13652500" y="1614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147883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92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94,657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16968</xdr:rowOff>
    </xdr:from>
    <xdr:to>
      <xdr:col>18</xdr:col>
      <xdr:colOff>492125</xdr:colOff>
      <xdr:row>94</xdr:row>
      <xdr:rowOff>118568</xdr:rowOff>
    </xdr:to>
    <xdr:sp macro="" textlink="">
      <xdr:nvSpPr>
        <xdr:cNvPr id="722" name="円/楕円 721">
          <a:extLst>
            <a:ext uri="{FF2B5EF4-FFF2-40B4-BE49-F238E27FC236}">
              <a16:creationId xmlns:a16="http://schemas.microsoft.com/office/drawing/2014/main" id="{00000000-0008-0000-0700-0000D2020000}"/>
            </a:ext>
          </a:extLst>
        </xdr:cNvPr>
        <xdr:cNvSpPr/>
      </xdr:nvSpPr>
      <xdr:spPr>
        <a:xfrm>
          <a:off x="12763500" y="1613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135095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90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13970</xdr:rowOff>
    </xdr:from>
    <xdr:to>
      <xdr:col>32</xdr:col>
      <xdr:colOff>186689</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132097</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a:t>
          </a:r>
          <a:endParaRPr kumimoji="1" lang="ja-JP" altLang="en-US" sz="1000" b="1">
            <a:latin typeface="ＭＳ Ｐゴシック"/>
          </a:endParaRPr>
        </a:p>
      </xdr:txBody>
    </xdr:sp>
    <xdr:clientData/>
  </xdr:oneCellAnchor>
  <xdr:twoCellAnchor>
    <xdr:from>
      <xdr:col>32</xdr:col>
      <xdr:colOff>98425</xdr:colOff>
      <xdr:row>31</xdr:row>
      <xdr:rowOff>13970</xdr:rowOff>
    </xdr:from>
    <xdr:to>
      <xdr:col>32</xdr:col>
      <xdr:colOff>276225</xdr:colOff>
      <xdr:row>31</xdr:row>
      <xdr:rowOff>13970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79375</xdr:rowOff>
    </xdr:from>
    <xdr:to>
      <xdr:col>31</xdr:col>
      <xdr:colOff>85725</xdr:colOff>
      <xdr:row>39</xdr:row>
      <xdr:rowOff>9525</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21272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26052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69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96520</xdr:rowOff>
    </xdr:from>
    <xdr:to>
      <xdr:col>29</xdr:col>
      <xdr:colOff>568325</xdr:colOff>
      <xdr:row>36</xdr:row>
      <xdr:rowOff>26670</xdr:rowOff>
    </xdr:to>
    <xdr:sp macro="" textlink="">
      <xdr:nvSpPr>
        <xdr:cNvPr id="759" name="フローチャート : 判断 758">
          <a:extLst>
            <a:ext uri="{FF2B5EF4-FFF2-40B4-BE49-F238E27FC236}">
              <a16:creationId xmlns:a16="http://schemas.microsoft.com/office/drawing/2014/main" id="{00000000-0008-0000-0700-0000F7020000}"/>
            </a:ext>
          </a:extLst>
        </xdr:cNvPr>
        <xdr:cNvSpPr/>
      </xdr:nvSpPr>
      <xdr:spPr>
        <a:xfrm>
          <a:off x="20383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43197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587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100330</xdr:rowOff>
    </xdr:from>
    <xdr:to>
      <xdr:col>28</xdr:col>
      <xdr:colOff>365125</xdr:colOff>
      <xdr:row>39</xdr:row>
      <xdr:rowOff>30480</xdr:rowOff>
    </xdr:to>
    <xdr:sp macro="" textlink="">
      <xdr:nvSpPr>
        <xdr:cNvPr id="762" name="フローチャート : 判断 761">
          <a:extLst>
            <a:ext uri="{FF2B5EF4-FFF2-40B4-BE49-F238E27FC236}">
              <a16:creationId xmlns:a16="http://schemas.microsoft.com/office/drawing/2014/main" id="{00000000-0008-0000-0700-0000FA020000}"/>
            </a:ext>
          </a:extLst>
        </xdr:cNvPr>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47007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100330</xdr:rowOff>
    </xdr:from>
    <xdr:to>
      <xdr:col>27</xdr:col>
      <xdr:colOff>161925</xdr:colOff>
      <xdr:row>39</xdr:row>
      <xdr:rowOff>30480</xdr:rowOff>
    </xdr:to>
    <xdr:sp macro="" textlink="">
      <xdr:nvSpPr>
        <xdr:cNvPr id="764" name="フローチャート : 判断 763">
          <a:extLst>
            <a:ext uri="{FF2B5EF4-FFF2-40B4-BE49-F238E27FC236}">
              <a16:creationId xmlns:a16="http://schemas.microsoft.com/office/drawing/2014/main" id="{00000000-0008-0000-0700-0000FC020000}"/>
            </a:ext>
          </a:extLst>
        </xdr:cNvPr>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47007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公債費の住民一人当たりのコストが平成</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23,377</a:t>
          </a:r>
          <a:r>
            <a:rPr kumimoji="1" lang="ja-JP" altLang="en-US" sz="1300">
              <a:latin typeface="ＭＳ Ｐゴシック"/>
            </a:rPr>
            <a:t>円、</a:t>
          </a:r>
          <a:r>
            <a:rPr kumimoji="1" lang="en-US" altLang="ja-JP" sz="1300">
              <a:latin typeface="ＭＳ Ｐゴシック"/>
            </a:rPr>
            <a:t>H27</a:t>
          </a:r>
          <a:r>
            <a:rPr kumimoji="1" lang="ja-JP" altLang="en-US" sz="1300">
              <a:latin typeface="ＭＳ Ｐゴシック"/>
            </a:rPr>
            <a:t>年度は</a:t>
          </a:r>
          <a:r>
            <a:rPr kumimoji="1" lang="en-US" altLang="ja-JP" sz="1300">
              <a:latin typeface="ＭＳ Ｐゴシック"/>
            </a:rPr>
            <a:t>23,478</a:t>
          </a:r>
          <a:r>
            <a:rPr kumimoji="1" lang="ja-JP" altLang="en-US" sz="1300">
              <a:latin typeface="ＭＳ Ｐゴシック"/>
            </a:rPr>
            <a:t>円と、類似団体平均と比較して高い状況となっている。</a:t>
          </a:r>
        </a:p>
        <a:p>
          <a:r>
            <a:rPr kumimoji="1" lang="ja-JP" altLang="en-US" sz="1300">
              <a:latin typeface="ＭＳ Ｐゴシック"/>
            </a:rPr>
            <a:t>　これは平成</a:t>
          </a:r>
          <a:r>
            <a:rPr kumimoji="1" lang="en-US" altLang="ja-JP" sz="1300">
              <a:latin typeface="ＭＳ Ｐゴシック"/>
            </a:rPr>
            <a:t>26</a:t>
          </a:r>
          <a:r>
            <a:rPr kumimoji="1" lang="ja-JP" altLang="en-US" sz="1300">
              <a:latin typeface="ＭＳ Ｐゴシック"/>
            </a:rPr>
            <a:t>年度に</a:t>
          </a:r>
          <a:r>
            <a:rPr kumimoji="1" lang="en-US" altLang="ja-JP" sz="1300">
              <a:latin typeface="ＭＳ Ｐゴシック"/>
            </a:rPr>
            <a:t>208,217</a:t>
          </a:r>
          <a:r>
            <a:rPr kumimoji="1" lang="ja-JP" altLang="en-US" sz="1300">
              <a:latin typeface="ＭＳ Ｐゴシック"/>
            </a:rPr>
            <a:t>千円、平成</a:t>
          </a:r>
          <a:r>
            <a:rPr kumimoji="1" lang="en-US" altLang="ja-JP" sz="1300">
              <a:latin typeface="ＭＳ Ｐゴシック"/>
            </a:rPr>
            <a:t>27</a:t>
          </a:r>
          <a:r>
            <a:rPr kumimoji="1" lang="ja-JP" altLang="en-US" sz="1300">
              <a:latin typeface="ＭＳ Ｐゴシック"/>
            </a:rPr>
            <a:t>年度に</a:t>
          </a:r>
          <a:r>
            <a:rPr kumimoji="1" lang="en-US" altLang="ja-JP" sz="1300">
              <a:latin typeface="ＭＳ Ｐゴシック"/>
            </a:rPr>
            <a:t>285,100</a:t>
          </a:r>
          <a:r>
            <a:rPr kumimoji="1" lang="ja-JP" altLang="en-US" sz="1300">
              <a:latin typeface="ＭＳ Ｐゴシック"/>
            </a:rPr>
            <a:t>千円の繰上償還を実施したことによるものであり、この繰上償還の実施により、公債費は今後減少する見込みである。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財政調整基金残高については、合併当初からの剰余金積立により</a:t>
          </a:r>
          <a:r>
            <a:rPr kumimoji="0" lang="en-US" altLang="ja-JP" sz="1300" b="0" i="0" u="none" strike="noStrike" kern="0" cap="none" spc="0" normalizeH="0" baseline="0" noProof="0">
              <a:ln>
                <a:noFill/>
              </a:ln>
              <a:solidFill>
                <a:prstClr val="black"/>
              </a:solidFill>
              <a:effectLst/>
              <a:uLnTx/>
              <a:uFillTx/>
              <a:latin typeface="+mn-lt"/>
              <a:ea typeface="+mn-ea"/>
              <a:cs typeface="+mn-cs"/>
            </a:rPr>
            <a:t>719,411</a:t>
          </a:r>
          <a:r>
            <a:rPr kumimoji="0" lang="ja-JP" altLang="en-US" sz="1300" b="0" i="0" u="none" strike="noStrike" kern="0" cap="none" spc="0" normalizeH="0" baseline="0" noProof="0">
              <a:ln>
                <a:noFill/>
              </a:ln>
              <a:solidFill>
                <a:prstClr val="black"/>
              </a:solidFill>
              <a:effectLst/>
              <a:uLnTx/>
              <a:uFillTx/>
              <a:latin typeface="+mn-lt"/>
              <a:ea typeface="+mn-ea"/>
              <a:cs typeface="+mn-cs"/>
            </a:rPr>
            <a:t>千円の増になっている。また、実質収支額はいずれの年度も黒字を維持している。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今後も経費削減に取り組み、健全な財政運営に努めていく。</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連結実質赤字比率は、いずれの年度も全ての会計において黒字となっている。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普通会計の元利償還金は、</a:t>
          </a:r>
          <a:r>
            <a:rPr kumimoji="0" lang="en-US" altLang="ja-JP" sz="1300" b="0" i="0" u="none" strike="noStrike" kern="0" cap="none" spc="0" normalizeH="0" baseline="0" noProof="0">
              <a:ln>
                <a:noFill/>
              </a:ln>
              <a:solidFill>
                <a:prstClr val="black"/>
              </a:solidFill>
              <a:effectLst/>
              <a:uLnTx/>
              <a:uFillTx/>
              <a:latin typeface="+mn-lt"/>
              <a:ea typeface="+mn-ea"/>
              <a:cs typeface="+mn-cs"/>
            </a:rPr>
            <a:t>122</a:t>
          </a:r>
          <a:r>
            <a:rPr kumimoji="0" lang="ja-JP" altLang="ja-JP" sz="1300" b="0" i="0" u="none" strike="noStrike" kern="0" cap="none" spc="0" normalizeH="0" baseline="0" noProof="0">
              <a:ln>
                <a:noFill/>
              </a:ln>
              <a:solidFill>
                <a:prstClr val="black"/>
              </a:solidFill>
              <a:effectLst/>
              <a:uLnTx/>
              <a:uFillTx/>
              <a:latin typeface="+mn-lt"/>
              <a:ea typeface="+mn-ea"/>
              <a:cs typeface="+mn-cs"/>
            </a:rPr>
            <a:t>百万円の減額になっており、今後</a:t>
          </a:r>
          <a:r>
            <a:rPr kumimoji="0" lang="ja-JP" altLang="en-US" sz="1300" b="0" i="0" u="none" strike="noStrike" kern="0" cap="none" spc="0" normalizeH="0" baseline="0" noProof="0">
              <a:ln>
                <a:noFill/>
              </a:ln>
              <a:solidFill>
                <a:prstClr val="black"/>
              </a:solidFill>
              <a:effectLst/>
              <a:uLnTx/>
              <a:uFillTx/>
              <a:latin typeface="+mn-lt"/>
              <a:ea typeface="+mn-ea"/>
              <a:cs typeface="+mn-cs"/>
            </a:rPr>
            <a:t>は</a:t>
          </a:r>
          <a:r>
            <a:rPr kumimoji="0" lang="en-US" altLang="ja-JP" sz="1300" b="0" i="0" u="none" strike="noStrike" kern="0" cap="none" spc="0" normalizeH="0" baseline="0" noProof="0">
              <a:ln>
                <a:noFill/>
              </a:ln>
              <a:solidFill>
                <a:prstClr val="black"/>
              </a:solidFill>
              <a:effectLst/>
              <a:uLnTx/>
              <a:uFillTx/>
              <a:latin typeface="+mn-lt"/>
              <a:ea typeface="+mn-ea"/>
              <a:cs typeface="+mn-cs"/>
            </a:rPr>
            <a:t>50</a:t>
          </a:r>
          <a:r>
            <a:rPr kumimoji="0" lang="ja-JP" altLang="ja-JP" sz="1300" b="0" i="0" u="none" strike="noStrike" kern="0" cap="none" spc="0" normalizeH="0" baseline="0" noProof="0">
              <a:ln>
                <a:noFill/>
              </a:ln>
              <a:solidFill>
                <a:prstClr val="black"/>
              </a:solidFill>
              <a:effectLst/>
              <a:uLnTx/>
              <a:uFillTx/>
              <a:latin typeface="+mn-lt"/>
              <a:ea typeface="+mn-ea"/>
              <a:cs typeface="+mn-cs"/>
            </a:rPr>
            <a:t>百万円前後で減額していく</a:t>
          </a:r>
          <a:r>
            <a:rPr kumimoji="0" lang="ja-JP" altLang="en-US" sz="1300" b="0" i="0" u="none" strike="noStrike" kern="0" cap="none" spc="0" normalizeH="0" baseline="0" noProof="0">
              <a:ln>
                <a:noFill/>
              </a:ln>
              <a:solidFill>
                <a:prstClr val="black"/>
              </a:solidFill>
              <a:effectLst/>
              <a:uLnTx/>
              <a:uFillTx/>
              <a:latin typeface="+mn-lt"/>
              <a:ea typeface="+mn-ea"/>
              <a:cs typeface="+mn-cs"/>
            </a:rPr>
            <a:t>見込</a:t>
          </a:r>
          <a:r>
            <a:rPr kumimoji="0" lang="ja-JP" altLang="ja-JP" sz="1300" b="0" i="0" u="none" strike="noStrike" kern="0" cap="none" spc="0" normalizeH="0" baseline="0" noProof="0">
              <a:ln>
                <a:noFill/>
              </a:ln>
              <a:solidFill>
                <a:prstClr val="black"/>
              </a:solidFill>
              <a:effectLst/>
              <a:uLnTx/>
              <a:uFillTx/>
              <a:latin typeface="+mn-lt"/>
              <a:ea typeface="+mn-ea"/>
              <a:cs typeface="+mn-cs"/>
            </a:rPr>
            <a:t>だが、公営企業債の元利償還金に対する繰</a:t>
          </a:r>
          <a:r>
            <a:rPr kumimoji="0" lang="ja-JP" altLang="en-US" sz="1300" b="0" i="0" u="none" strike="noStrike" kern="0" cap="none" spc="0" normalizeH="0" baseline="0" noProof="0">
              <a:ln>
                <a:noFill/>
              </a:ln>
              <a:solidFill>
                <a:prstClr val="black"/>
              </a:solidFill>
              <a:effectLst/>
              <a:uLnTx/>
              <a:uFillTx/>
              <a:latin typeface="+mn-lt"/>
              <a:ea typeface="+mn-ea"/>
              <a:cs typeface="+mn-cs"/>
            </a:rPr>
            <a:t>出</a:t>
          </a:r>
          <a:r>
            <a:rPr kumimoji="0" lang="ja-JP" altLang="ja-JP" sz="1300" b="0" i="0" u="none" strike="noStrike" kern="0" cap="none" spc="0" normalizeH="0" baseline="0" noProof="0">
              <a:ln>
                <a:noFill/>
              </a:ln>
              <a:solidFill>
                <a:prstClr val="black"/>
              </a:solidFill>
              <a:effectLst/>
              <a:uLnTx/>
              <a:uFillTx/>
              <a:latin typeface="+mn-lt"/>
              <a:ea typeface="+mn-ea"/>
              <a:cs typeface="+mn-cs"/>
            </a:rPr>
            <a:t>金</a:t>
          </a:r>
          <a:r>
            <a:rPr kumimoji="0" lang="ja-JP" altLang="en-US" sz="1300" b="0" i="0" u="none" strike="noStrike" kern="0" cap="none" spc="0" normalizeH="0" baseline="0" noProof="0">
              <a:ln>
                <a:noFill/>
              </a:ln>
              <a:solidFill>
                <a:prstClr val="black"/>
              </a:solidFill>
              <a:effectLst/>
              <a:uLnTx/>
              <a:uFillTx/>
              <a:latin typeface="+mn-lt"/>
              <a:ea typeface="+mn-ea"/>
              <a:cs typeface="+mn-cs"/>
            </a:rPr>
            <a:t>が</a:t>
          </a:r>
          <a:r>
            <a:rPr kumimoji="0" lang="ja-JP" altLang="ja-JP" sz="1300" b="0" i="0" u="none" strike="noStrike" kern="0" cap="none" spc="0" normalizeH="0" baseline="0" noProof="0">
              <a:ln>
                <a:noFill/>
              </a:ln>
              <a:solidFill>
                <a:prstClr val="black"/>
              </a:solidFill>
              <a:effectLst/>
              <a:uLnTx/>
              <a:uFillTx/>
              <a:latin typeface="+mn-lt"/>
              <a:ea typeface="+mn-ea"/>
              <a:cs typeface="+mn-cs"/>
            </a:rPr>
            <a:t>、</a:t>
          </a:r>
          <a:r>
            <a:rPr kumimoji="0" lang="ja-JP" altLang="en-US" sz="1300" b="0" i="0" u="none" strike="noStrike" kern="0" cap="none" spc="0" normalizeH="0" baseline="0" noProof="0">
              <a:ln>
                <a:noFill/>
              </a:ln>
              <a:solidFill>
                <a:prstClr val="black"/>
              </a:solidFill>
              <a:effectLst/>
              <a:uLnTx/>
              <a:uFillTx/>
              <a:latin typeface="+mn-lt"/>
              <a:ea typeface="+mn-ea"/>
              <a:cs typeface="+mn-cs"/>
            </a:rPr>
            <a:t>下水道整備事業に係る新発債の発行に</a:t>
          </a:r>
          <a:r>
            <a:rPr kumimoji="0" lang="ja-JP" altLang="ja-JP" sz="1300" b="0" i="0" u="none" strike="noStrike" kern="0" cap="none" spc="0" normalizeH="0" baseline="0" noProof="0">
              <a:ln>
                <a:noFill/>
              </a:ln>
              <a:solidFill>
                <a:prstClr val="black"/>
              </a:solidFill>
              <a:effectLst/>
              <a:uLnTx/>
              <a:uFillTx/>
              <a:latin typeface="+mn-lt"/>
              <a:ea typeface="+mn-ea"/>
              <a:cs typeface="+mn-cs"/>
            </a:rPr>
            <a:t>より増加する見込みである。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算入公債費等については、</a:t>
          </a:r>
          <a:r>
            <a:rPr kumimoji="0" lang="en-US" altLang="ja-JP" sz="1300" b="0" i="0" u="none" strike="noStrike" kern="0" cap="none" spc="0" normalizeH="0" baseline="0" noProof="0">
              <a:ln>
                <a:noFill/>
              </a:ln>
              <a:solidFill>
                <a:prstClr val="black"/>
              </a:solidFill>
              <a:effectLst/>
              <a:uLnTx/>
              <a:uFillTx/>
              <a:latin typeface="+mn-lt"/>
              <a:ea typeface="+mn-ea"/>
              <a:cs typeface="+mn-cs"/>
            </a:rPr>
            <a:t>29</a:t>
          </a:r>
          <a:r>
            <a:rPr kumimoji="0" lang="ja-JP" altLang="ja-JP" sz="1300" b="0" i="0" u="none" strike="noStrike" kern="0" cap="none" spc="0" normalizeH="0" baseline="0" noProof="0">
              <a:ln>
                <a:noFill/>
              </a:ln>
              <a:solidFill>
                <a:prstClr val="black"/>
              </a:solidFill>
              <a:effectLst/>
              <a:uLnTx/>
              <a:uFillTx/>
              <a:latin typeface="+mn-lt"/>
              <a:ea typeface="+mn-ea"/>
              <a:cs typeface="+mn-cs"/>
            </a:rPr>
            <a:t>百万円</a:t>
          </a:r>
          <a:r>
            <a:rPr kumimoji="0" lang="ja-JP" altLang="en-US" sz="1300" b="0" i="0" u="none" strike="noStrike" kern="0" cap="none" spc="0" normalizeH="0" baseline="0" noProof="0">
              <a:ln>
                <a:noFill/>
              </a:ln>
              <a:solidFill>
                <a:prstClr val="black"/>
              </a:solidFill>
              <a:effectLst/>
              <a:uLnTx/>
              <a:uFillTx/>
              <a:latin typeface="+mn-lt"/>
              <a:ea typeface="+mn-ea"/>
              <a:cs typeface="+mn-cs"/>
            </a:rPr>
            <a:t>減</a:t>
          </a:r>
          <a:r>
            <a:rPr kumimoji="0" lang="ja-JP" altLang="ja-JP" sz="1300" b="0" i="0" u="none" strike="noStrike" kern="0" cap="none" spc="0" normalizeH="0" baseline="0" noProof="0">
              <a:ln>
                <a:noFill/>
              </a:ln>
              <a:solidFill>
                <a:prstClr val="black"/>
              </a:solidFill>
              <a:effectLst/>
              <a:uLnTx/>
              <a:uFillTx/>
              <a:latin typeface="+mn-lt"/>
              <a:ea typeface="+mn-ea"/>
              <a:cs typeface="+mn-cs"/>
            </a:rPr>
            <a:t>額になっている。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将来負担額のうち、一般会計等に係る地方債の現在高は、繰上償還及び新規地方債の発行抑制により減額となっているほか、退職手当負担見込額も、退職者の一部不補充により減額となっている。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充当可能財源等は将来の安定した財政運営に資することを目的とし、基金積立を積極的に実施していることから充当可能基金が増額となり、この結果将来負担比率の分子は大幅に減少してきている。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青森県南部町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19,343
19,291
153.12
11,192,521
10,825,143
303,036
7,580,450
13,248,339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a:extLst>
            <a:ext uri="{FF2B5EF4-FFF2-40B4-BE49-F238E27FC236}">
              <a16:creationId xmlns:a16="http://schemas.microsoft.com/office/drawing/2014/main" id="{00000000-0008-0000-0C00-000016000000}"/>
            </a:ext>
          </a:extLst>
        </xdr:cNvPr>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a:extLst>
            <a:ext uri="{FF2B5EF4-FFF2-40B4-BE49-F238E27FC236}">
              <a16:creationId xmlns:a16="http://schemas.microsoft.com/office/drawing/2014/main" id="{00000000-0008-0000-0C00-000018000000}"/>
            </a:ext>
          </a:extLst>
        </xdr:cNvPr>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a:extLst>
            <a:ext uri="{FF2B5EF4-FFF2-40B4-BE49-F238E27FC236}">
              <a16:creationId xmlns:a16="http://schemas.microsoft.com/office/drawing/2014/main" id="{00000000-0008-0000-0C00-000019000000}"/>
            </a:ext>
          </a:extLst>
        </xdr:cNvPr>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a:extLst>
            <a:ext uri="{FF2B5EF4-FFF2-40B4-BE49-F238E27FC236}">
              <a16:creationId xmlns:a16="http://schemas.microsoft.com/office/drawing/2014/main" id="{00000000-0008-0000-0C00-00001A000000}"/>
            </a:ext>
          </a:extLst>
        </xdr:cNvPr>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a:extLst>
            <a:ext uri="{FF2B5EF4-FFF2-40B4-BE49-F238E27FC236}">
              <a16:creationId xmlns:a16="http://schemas.microsoft.com/office/drawing/2014/main" id="{00000000-0008-0000-0C00-00001B000000}"/>
            </a:ext>
          </a:extLst>
        </xdr:cNvPr>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a:extLst>
            <a:ext uri="{FF2B5EF4-FFF2-40B4-BE49-F238E27FC236}">
              <a16:creationId xmlns:a16="http://schemas.microsoft.com/office/drawing/2014/main" id="{00000000-0008-0000-0C00-00001D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a:extLst>
            <a:ext uri="{FF2B5EF4-FFF2-40B4-BE49-F238E27FC236}">
              <a16:creationId xmlns:a16="http://schemas.microsoft.com/office/drawing/2014/main" id="{00000000-0008-0000-0C00-00001E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a:extLst>
            <a:ext uri="{FF2B5EF4-FFF2-40B4-BE49-F238E27FC236}">
              <a16:creationId xmlns:a16="http://schemas.microsoft.com/office/drawing/2014/main" id="{00000000-0008-0000-0C00-00001F000000}"/>
            </a:ext>
          </a:extLst>
        </xdr:cNvPr>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a:extLst>
            <a:ext uri="{FF2B5EF4-FFF2-40B4-BE49-F238E27FC236}">
              <a16:creationId xmlns:a16="http://schemas.microsoft.com/office/drawing/2014/main" id="{00000000-0008-0000-0C00-000020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a:extLst>
            <a:ext uri="{FF2B5EF4-FFF2-40B4-BE49-F238E27FC236}">
              <a16:creationId xmlns:a16="http://schemas.microsoft.com/office/drawing/2014/main" id="{00000000-0008-0000-0C00-000021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a:extLst>
            <a:ext uri="{FF2B5EF4-FFF2-40B4-BE49-F238E27FC236}">
              <a16:creationId xmlns:a16="http://schemas.microsoft.com/office/drawing/2014/main" id="{00000000-0008-0000-0C00-000022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a:extLst>
            <a:ext uri="{FF2B5EF4-FFF2-40B4-BE49-F238E27FC236}">
              <a16:creationId xmlns:a16="http://schemas.microsoft.com/office/drawing/2014/main" id="{00000000-0008-0000-0C00-00002C000000}"/>
            </a:ext>
          </a:extLst>
        </xdr:cNvPr>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a:extLst>
            <a:ext uri="{FF2B5EF4-FFF2-40B4-BE49-F238E27FC236}">
              <a16:creationId xmlns:a16="http://schemas.microsoft.com/office/drawing/2014/main" id="{00000000-0008-0000-0C00-000032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a:extLst>
            <a:ext uri="{FF2B5EF4-FFF2-40B4-BE49-F238E27FC236}">
              <a16:creationId xmlns:a16="http://schemas.microsoft.com/office/drawing/2014/main" id="{00000000-0008-0000-0C00-000034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a:extLst>
            <a:ext uri="{FF2B5EF4-FFF2-40B4-BE49-F238E27FC236}">
              <a16:creationId xmlns:a16="http://schemas.microsoft.com/office/drawing/2014/main" id="{00000000-0008-0000-0C00-00003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a:extLst>
            <a:ext uri="{FF2B5EF4-FFF2-40B4-BE49-F238E27FC236}">
              <a16:creationId xmlns:a16="http://schemas.microsoft.com/office/drawing/2014/main" id="{00000000-0008-0000-0C00-000036000000}"/>
            </a:ext>
          </a:extLst>
        </xdr:cNvPr>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a:extLst>
            <a:ext uri="{FF2B5EF4-FFF2-40B4-BE49-F238E27FC236}">
              <a16:creationId xmlns:a16="http://schemas.microsoft.com/office/drawing/2014/main" id="{00000000-0008-0000-0C00-00003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a:extLst>
            <a:ext uri="{FF2B5EF4-FFF2-40B4-BE49-F238E27FC236}">
              <a16:creationId xmlns:a16="http://schemas.microsoft.com/office/drawing/2014/main" id="{00000000-0008-0000-0C00-000038000000}"/>
            </a:ext>
          </a:extLst>
        </xdr:cNvPr>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a:extLst>
            <a:ext uri="{FF2B5EF4-FFF2-40B4-BE49-F238E27FC236}">
              <a16:creationId xmlns:a16="http://schemas.microsoft.com/office/drawing/2014/main" id="{00000000-0008-0000-0C00-000039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a:extLst>
            <a:ext uri="{FF2B5EF4-FFF2-40B4-BE49-F238E27FC236}">
              <a16:creationId xmlns:a16="http://schemas.microsoft.com/office/drawing/2014/main" id="{00000000-0008-0000-0C00-00003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a:extLst>
            <a:ext uri="{FF2B5EF4-FFF2-40B4-BE49-F238E27FC236}">
              <a16:creationId xmlns:a16="http://schemas.microsoft.com/office/drawing/2014/main" id="{00000000-0008-0000-0C00-00003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a:extLst>
            <a:ext uri="{FF2B5EF4-FFF2-40B4-BE49-F238E27FC236}">
              <a16:creationId xmlns:a16="http://schemas.microsoft.com/office/drawing/2014/main" id="{00000000-0008-0000-0C00-00003C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a:extLst>
            <a:ext uri="{FF2B5EF4-FFF2-40B4-BE49-F238E27FC236}">
              <a16:creationId xmlns:a16="http://schemas.microsoft.com/office/drawing/2014/main" id="{00000000-0008-0000-0C00-00003D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a:extLst>
            <a:ext uri="{FF2B5EF4-FFF2-40B4-BE49-F238E27FC236}">
              <a16:creationId xmlns:a16="http://schemas.microsoft.com/office/drawing/2014/main" id="{00000000-0008-0000-0C00-00003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a:extLst>
            <a:ext uri="{FF2B5EF4-FFF2-40B4-BE49-F238E27FC236}">
              <a16:creationId xmlns:a16="http://schemas.microsoft.com/office/drawing/2014/main" id="{00000000-0008-0000-0C00-00003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青森県南部町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19,343
19,291
153.12
11,192,521
10,825,143
303,036
7,580,450
13,248,339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00000000-0008-0000-0D00-000019000000}"/>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青森県南部町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19,343
19,291
153.12
11,192,521
10,825,143
303,036
7,580,450
13,248,339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00000000-0008-0000-0E00-000019000000}"/>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11192521</v>
      </c>
      <c r="BO4" s="379"/>
      <c r="BP4" s="379"/>
      <c r="BQ4" s="379"/>
      <c r="BR4" s="379"/>
      <c r="BS4" s="379"/>
      <c r="BT4" s="379"/>
      <c r="BU4" s="380"/>
      <c r="BV4" s="378">
        <v>11463618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v>
      </c>
      <c r="CU4" s="385"/>
      <c r="CV4" s="385"/>
      <c r="CW4" s="385"/>
      <c r="CX4" s="385"/>
      <c r="CY4" s="385"/>
      <c r="CZ4" s="385"/>
      <c r="DA4" s="386"/>
      <c r="DB4" s="384">
        <v>3.8</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10825143</v>
      </c>
      <c r="BO5" s="416"/>
      <c r="BP5" s="416"/>
      <c r="BQ5" s="416"/>
      <c r="BR5" s="416"/>
      <c r="BS5" s="416"/>
      <c r="BT5" s="416"/>
      <c r="BU5" s="417"/>
      <c r="BV5" s="415">
        <v>11147265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80.599999999999994</v>
      </c>
      <c r="CU5" s="413"/>
      <c r="CV5" s="413"/>
      <c r="CW5" s="413"/>
      <c r="CX5" s="413"/>
      <c r="CY5" s="413"/>
      <c r="CZ5" s="413"/>
      <c r="DA5" s="414"/>
      <c r="DB5" s="412">
        <v>83.3</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367378</v>
      </c>
      <c r="BO6" s="416"/>
      <c r="BP6" s="416"/>
      <c r="BQ6" s="416"/>
      <c r="BR6" s="416"/>
      <c r="BS6" s="416"/>
      <c r="BT6" s="416"/>
      <c r="BU6" s="417"/>
      <c r="BV6" s="415">
        <v>316353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84.8</v>
      </c>
      <c r="CU6" s="453"/>
      <c r="CV6" s="453"/>
      <c r="CW6" s="453"/>
      <c r="CX6" s="453"/>
      <c r="CY6" s="453"/>
      <c r="CZ6" s="453"/>
      <c r="DA6" s="454"/>
      <c r="DB6" s="452">
        <v>87.9</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64342</v>
      </c>
      <c r="BO7" s="416"/>
      <c r="BP7" s="416"/>
      <c r="BQ7" s="416"/>
      <c r="BR7" s="416"/>
      <c r="BS7" s="416"/>
      <c r="BT7" s="416"/>
      <c r="BU7" s="417"/>
      <c r="BV7" s="415">
        <v>29667</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7580450</v>
      </c>
      <c r="CU7" s="416"/>
      <c r="CV7" s="416"/>
      <c r="CW7" s="416"/>
      <c r="CX7" s="416"/>
      <c r="CY7" s="416"/>
      <c r="CZ7" s="416"/>
      <c r="DA7" s="417"/>
      <c r="DB7" s="415">
        <v>7504748</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303036</v>
      </c>
      <c r="BO8" s="416"/>
      <c r="BP8" s="416"/>
      <c r="BQ8" s="416"/>
      <c r="BR8" s="416"/>
      <c r="BS8" s="416"/>
      <c r="BT8" s="416"/>
      <c r="BU8" s="417"/>
      <c r="BV8" s="415">
        <v>286686</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0.27</v>
      </c>
      <c r="CU8" s="456"/>
      <c r="CV8" s="456"/>
      <c r="CW8" s="456"/>
      <c r="CX8" s="456"/>
      <c r="CY8" s="456"/>
      <c r="CZ8" s="456"/>
      <c r="DA8" s="457"/>
      <c r="DB8" s="455">
        <v>0.26</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18312</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16350</v>
      </c>
      <c r="BO9" s="416"/>
      <c r="BP9" s="416"/>
      <c r="BQ9" s="416"/>
      <c r="BR9" s="416"/>
      <c r="BS9" s="416"/>
      <c r="BT9" s="416"/>
      <c r="BU9" s="417"/>
      <c r="BV9" s="415">
        <v>70207</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22</v>
      </c>
      <c r="CU9" s="413"/>
      <c r="CV9" s="413"/>
      <c r="CW9" s="413"/>
      <c r="CX9" s="413"/>
      <c r="CY9" s="413"/>
      <c r="CZ9" s="413"/>
      <c r="DA9" s="414"/>
      <c r="DB9" s="412">
        <v>23.2</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19853</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223</v>
      </c>
      <c r="BO10" s="416"/>
      <c r="BP10" s="416"/>
      <c r="BQ10" s="416"/>
      <c r="BR10" s="416"/>
      <c r="BS10" s="416"/>
      <c r="BT10" s="416"/>
      <c r="BU10" s="417"/>
      <c r="BV10" s="415">
        <v>311</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v>285100</v>
      </c>
      <c r="BO11" s="416"/>
      <c r="BP11" s="416"/>
      <c r="BQ11" s="416"/>
      <c r="BR11" s="416"/>
      <c r="BS11" s="416"/>
      <c r="BT11" s="416"/>
      <c r="BU11" s="417"/>
      <c r="BV11" s="415">
        <v>208217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19343</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19291</v>
      </c>
      <c r="S13" s="497"/>
      <c r="T13" s="497"/>
      <c r="U13" s="497"/>
      <c r="V13" s="498"/>
      <c r="W13" s="431" t="s">
        <v>120</v>
      </c>
      <c r="X13" s="432"/>
      <c r="Y13" s="432"/>
      <c r="Z13" s="432"/>
      <c r="AA13" s="432"/>
      <c r="AB13" s="422"/>
      <c r="AC13" s="466">
        <v>2605</v>
      </c>
      <c r="AD13" s="467"/>
      <c r="AE13" s="467"/>
      <c r="AF13" s="467"/>
      <c r="AG13" s="506"/>
      <c r="AH13" s="466">
        <v>3003</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301673</v>
      </c>
      <c r="BO13" s="416"/>
      <c r="BP13" s="416"/>
      <c r="BQ13" s="416"/>
      <c r="BR13" s="416"/>
      <c r="BS13" s="416"/>
      <c r="BT13" s="416"/>
      <c r="BU13" s="417"/>
      <c r="BV13" s="415">
        <v>278735</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10.6</v>
      </c>
      <c r="CU13" s="413"/>
      <c r="CV13" s="413"/>
      <c r="CW13" s="413"/>
      <c r="CX13" s="413"/>
      <c r="CY13" s="413"/>
      <c r="CZ13" s="413"/>
      <c r="DA13" s="414"/>
      <c r="DB13" s="412">
        <v>12.1</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19554</v>
      </c>
      <c r="S14" s="497"/>
      <c r="T14" s="497"/>
      <c r="U14" s="497"/>
      <c r="V14" s="498"/>
      <c r="W14" s="405"/>
      <c r="X14" s="406"/>
      <c r="Y14" s="406"/>
      <c r="Z14" s="406"/>
      <c r="AA14" s="406"/>
      <c r="AB14" s="395"/>
      <c r="AC14" s="499">
        <v>26.9</v>
      </c>
      <c r="AD14" s="500"/>
      <c r="AE14" s="500"/>
      <c r="AF14" s="500"/>
      <c r="AG14" s="501"/>
      <c r="AH14" s="499">
        <v>27.5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19515</v>
      </c>
      <c r="S15" s="497"/>
      <c r="T15" s="497"/>
      <c r="U15" s="497"/>
      <c r="V15" s="498"/>
      <c r="W15" s="431" t="s">
        <v>127</v>
      </c>
      <c r="X15" s="432"/>
      <c r="Y15" s="432"/>
      <c r="Z15" s="432"/>
      <c r="AA15" s="432"/>
      <c r="AB15" s="422"/>
      <c r="AC15" s="466">
        <v>2099</v>
      </c>
      <c r="AD15" s="467"/>
      <c r="AE15" s="467"/>
      <c r="AF15" s="467"/>
      <c r="AG15" s="506"/>
      <c r="AH15" s="466">
        <v>2559</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1585791</v>
      </c>
      <c r="BO15" s="379"/>
      <c r="BP15" s="379"/>
      <c r="BQ15" s="379"/>
      <c r="BR15" s="379"/>
      <c r="BS15" s="379"/>
      <c r="BT15" s="379"/>
      <c r="BU15" s="380"/>
      <c r="BV15" s="378">
        <v>1517050</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21.7</v>
      </c>
      <c r="AD16" s="500"/>
      <c r="AE16" s="500"/>
      <c r="AF16" s="500"/>
      <c r="AG16" s="501"/>
      <c r="AH16" s="499">
        <v>23.5</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5987032</v>
      </c>
      <c r="BO16" s="416"/>
      <c r="BP16" s="416"/>
      <c r="BQ16" s="416"/>
      <c r="BR16" s="416"/>
      <c r="BS16" s="416"/>
      <c r="BT16" s="416"/>
      <c r="BU16" s="417"/>
      <c r="BV16" s="415">
        <v>5693391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4979</v>
      </c>
      <c r="AD17" s="467"/>
      <c r="AE17" s="467"/>
      <c r="AF17" s="467"/>
      <c r="AG17" s="506"/>
      <c r="AH17" s="466">
        <v>5326</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1975317</v>
      </c>
      <c r="BO17" s="416"/>
      <c r="BP17" s="416"/>
      <c r="BQ17" s="416"/>
      <c r="BR17" s="416"/>
      <c r="BS17" s="416"/>
      <c r="BT17" s="416"/>
      <c r="BU17" s="417"/>
      <c r="BV17" s="415">
        <v>1917325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153.12</v>
      </c>
      <c r="M18" s="528"/>
      <c r="N18" s="528"/>
      <c r="O18" s="528"/>
      <c r="P18" s="528"/>
      <c r="Q18" s="528"/>
      <c r="R18" s="529"/>
      <c r="S18" s="529"/>
      <c r="T18" s="529"/>
      <c r="U18" s="529"/>
      <c r="V18" s="530"/>
      <c r="W18" s="433"/>
      <c r="X18" s="434"/>
      <c r="Y18" s="434"/>
      <c r="Z18" s="434"/>
      <c r="AA18" s="434"/>
      <c r="AB18" s="425"/>
      <c r="AC18" s="531">
        <v>51.4</v>
      </c>
      <c r="AD18" s="532"/>
      <c r="AE18" s="532"/>
      <c r="AF18" s="532"/>
      <c r="AG18" s="533"/>
      <c r="AH18" s="531">
        <v>48.8</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6189217</v>
      </c>
      <c r="BO18" s="416"/>
      <c r="BP18" s="416"/>
      <c r="BQ18" s="416"/>
      <c r="BR18" s="416"/>
      <c r="BS18" s="416"/>
      <c r="BT18" s="416"/>
      <c r="BU18" s="417"/>
      <c r="BV18" s="415">
        <v>6277381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120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8767370</v>
      </c>
      <c r="BO19" s="416"/>
      <c r="BP19" s="416"/>
      <c r="BQ19" s="416"/>
      <c r="BR19" s="416"/>
      <c r="BS19" s="416"/>
      <c r="BT19" s="416"/>
      <c r="BU19" s="417"/>
      <c r="BV19" s="415">
        <v>8499034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6419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13248339</v>
      </c>
      <c r="BO23" s="416"/>
      <c r="BP23" s="416"/>
      <c r="BQ23" s="416"/>
      <c r="BR23" s="416"/>
      <c r="BS23" s="416"/>
      <c r="BT23" s="416"/>
      <c r="BU23" s="417"/>
      <c r="BV23" s="415">
        <v>14141563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7630</v>
      </c>
      <c r="R24" s="467"/>
      <c r="S24" s="467"/>
      <c r="T24" s="467"/>
      <c r="U24" s="467"/>
      <c r="V24" s="506"/>
      <c r="W24" s="561"/>
      <c r="X24" s="549"/>
      <c r="Y24" s="550"/>
      <c r="Z24" s="465" t="s">
        <v>150</v>
      </c>
      <c r="AA24" s="445"/>
      <c r="AB24" s="445"/>
      <c r="AC24" s="445"/>
      <c r="AD24" s="445"/>
      <c r="AE24" s="445"/>
      <c r="AF24" s="445"/>
      <c r="AG24" s="446"/>
      <c r="AH24" s="466">
        <v>166</v>
      </c>
      <c r="AI24" s="467"/>
      <c r="AJ24" s="467"/>
      <c r="AK24" s="467"/>
      <c r="AL24" s="506"/>
      <c r="AM24" s="466">
        <v>502980</v>
      </c>
      <c r="AN24" s="467"/>
      <c r="AO24" s="467"/>
      <c r="AP24" s="467"/>
      <c r="AQ24" s="467"/>
      <c r="AR24" s="506"/>
      <c r="AS24" s="466">
        <v>3030</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12324730</v>
      </c>
      <c r="BO24" s="416"/>
      <c r="BP24" s="416"/>
      <c r="BQ24" s="416"/>
      <c r="BR24" s="416"/>
      <c r="BS24" s="416"/>
      <c r="BT24" s="416"/>
      <c r="BU24" s="417"/>
      <c r="BV24" s="415">
        <v>12731032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6040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103907</v>
      </c>
      <c r="BO25" s="379"/>
      <c r="BP25" s="379"/>
      <c r="BQ25" s="379"/>
      <c r="BR25" s="379"/>
      <c r="BS25" s="379"/>
      <c r="BT25" s="379"/>
      <c r="BU25" s="380"/>
      <c r="BV25" s="378">
        <v>3340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5560</v>
      </c>
      <c r="R26" s="467"/>
      <c r="S26" s="467"/>
      <c r="T26" s="467"/>
      <c r="U26" s="467"/>
      <c r="V26" s="506"/>
      <c r="W26" s="561"/>
      <c r="X26" s="549"/>
      <c r="Y26" s="550"/>
      <c r="Z26" s="465" t="s">
        <v>156</v>
      </c>
      <c r="AA26" s="571"/>
      <c r="AB26" s="571"/>
      <c r="AC26" s="571"/>
      <c r="AD26" s="571"/>
      <c r="AE26" s="571"/>
      <c r="AF26" s="571"/>
      <c r="AG26" s="572"/>
      <c r="AH26" s="466">
        <v>5</v>
      </c>
      <c r="AI26" s="467"/>
      <c r="AJ26" s="467"/>
      <c r="AK26" s="467"/>
      <c r="AL26" s="506"/>
      <c r="AM26" s="466">
        <v>14135</v>
      </c>
      <c r="AN26" s="467"/>
      <c r="AO26" s="467"/>
      <c r="AP26" s="467"/>
      <c r="AQ26" s="467"/>
      <c r="AR26" s="506"/>
      <c r="AS26" s="466">
        <v>2827</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2830</v>
      </c>
      <c r="R27" s="467"/>
      <c r="S27" s="467"/>
      <c r="T27" s="467"/>
      <c r="U27" s="467"/>
      <c r="V27" s="506"/>
      <c r="W27" s="561"/>
      <c r="X27" s="549"/>
      <c r="Y27" s="550"/>
      <c r="Z27" s="465" t="s">
        <v>159</v>
      </c>
      <c r="AA27" s="445"/>
      <c r="AB27" s="445"/>
      <c r="AC27" s="445"/>
      <c r="AD27" s="445"/>
      <c r="AE27" s="445"/>
      <c r="AF27" s="445"/>
      <c r="AG27" s="446"/>
      <c r="AH27" s="466">
        <v>1</v>
      </c>
      <c r="AI27" s="467"/>
      <c r="AJ27" s="467"/>
      <c r="AK27" s="467"/>
      <c r="AL27" s="506"/>
      <c r="AM27" s="466" t="s">
        <v>160</v>
      </c>
      <c r="AN27" s="467"/>
      <c r="AO27" s="467"/>
      <c r="AP27" s="467"/>
      <c r="AQ27" s="467"/>
      <c r="AR27" s="506"/>
      <c r="AS27" s="466" t="s">
        <v>160</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2400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1366591</v>
      </c>
      <c r="BO28" s="379"/>
      <c r="BP28" s="379"/>
      <c r="BQ28" s="379"/>
      <c r="BR28" s="379"/>
      <c r="BS28" s="379"/>
      <c r="BT28" s="379"/>
      <c r="BU28" s="380"/>
      <c r="BV28" s="378">
        <v>1186368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14</v>
      </c>
      <c r="M29" s="467"/>
      <c r="N29" s="467"/>
      <c r="O29" s="467"/>
      <c r="P29" s="506"/>
      <c r="Q29" s="466">
        <v>2250</v>
      </c>
      <c r="R29" s="467"/>
      <c r="S29" s="467"/>
      <c r="T29" s="467"/>
      <c r="U29" s="467"/>
      <c r="V29" s="506"/>
      <c r="W29" s="562"/>
      <c r="X29" s="563"/>
      <c r="Y29" s="564"/>
      <c r="Z29" s="465" t="s">
        <v>167</v>
      </c>
      <c r="AA29" s="445"/>
      <c r="AB29" s="445"/>
      <c r="AC29" s="445"/>
      <c r="AD29" s="445"/>
      <c r="AE29" s="445"/>
      <c r="AF29" s="445"/>
      <c r="AG29" s="446"/>
      <c r="AH29" s="466">
        <v>167</v>
      </c>
      <c r="AI29" s="467"/>
      <c r="AJ29" s="467"/>
      <c r="AK29" s="467"/>
      <c r="AL29" s="506"/>
      <c r="AM29" s="466">
        <v>505742</v>
      </c>
      <c r="AN29" s="467"/>
      <c r="AO29" s="467"/>
      <c r="AP29" s="467"/>
      <c r="AQ29" s="467"/>
      <c r="AR29" s="506"/>
      <c r="AS29" s="466">
        <v>3028</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2767751</v>
      </c>
      <c r="BO29" s="416"/>
      <c r="BP29" s="416"/>
      <c r="BQ29" s="416"/>
      <c r="BR29" s="416"/>
      <c r="BS29" s="416"/>
      <c r="BT29" s="416"/>
      <c r="BU29" s="417"/>
      <c r="BV29" s="415">
        <v>2803032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92.4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5402558</v>
      </c>
      <c r="BO30" s="585"/>
      <c r="BP30" s="585"/>
      <c r="BQ30" s="585"/>
      <c r="BR30" s="585"/>
      <c r="BS30" s="585"/>
      <c r="BT30" s="585"/>
      <c r="BU30" s="586"/>
      <c r="BV30" s="584">
        <v>4686838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10</v>
      </c>
      <c r="AN34" s="596"/>
      <c r="AO34" s="597" t="str">
        <f>IF('各会計、関係団体の財政状況及び健全化判断比率'!B33="","",'各会計、関係団体の財政状況及び健全化判断比率'!B33)</f>
        <v>病院事業会計</v>
      </c>
      <c r="AP34" s="597"/>
      <c r="AQ34" s="597"/>
      <c r="AR34" s="597"/>
      <c r="AS34" s="597"/>
      <c r="AT34" s="597"/>
      <c r="AU34" s="597"/>
      <c r="AV34" s="597"/>
      <c r="AW34" s="597"/>
      <c r="AX34" s="597"/>
      <c r="AY34" s="597"/>
      <c r="AZ34" s="597"/>
      <c r="BA34" s="597"/>
      <c r="BB34" s="597"/>
      <c r="BC34" s="597"/>
      <c r="BD34" s="165"/>
      <c r="BE34" s="596">
        <f>IF(BG34="","",MAX(C34:D43,U34:V43,AM34:AN43)+1)</f>
        <v>11</v>
      </c>
      <c r="BF34" s="596"/>
      <c r="BG34" s="597" t="str">
        <f>IF('各会計、関係団体の財政状況及び健全化判断比率'!B34="","",'各会計、関係団体の財政状況及び健全化判断比率'!B34)</f>
        <v>町営地方卸売市場特別会計</v>
      </c>
      <c r="BH34" s="597"/>
      <c r="BI34" s="597"/>
      <c r="BJ34" s="597"/>
      <c r="BK34" s="597"/>
      <c r="BL34" s="597"/>
      <c r="BM34" s="597"/>
      <c r="BN34" s="597"/>
      <c r="BO34" s="597"/>
      <c r="BP34" s="597"/>
      <c r="BQ34" s="597"/>
      <c r="BR34" s="597"/>
      <c r="BS34" s="597"/>
      <c r="BT34" s="597"/>
      <c r="BU34" s="597"/>
      <c r="BV34" s="165"/>
      <c r="BW34" s="596">
        <f>IF(BY34="","",MAX(C34:D43,U34:V43,AM34:AN43,BE34:BF43)+1)</f>
        <v>14</v>
      </c>
      <c r="BX34" s="596"/>
      <c r="BY34" s="597" t="str">
        <f>IF('各会計、関係団体の財政状況及び健全化判断比率'!B68="","",'各会計、関係団体の財政状況及び健全化判断比率'!B68)</f>
        <v>八戸地域広域市町村圏事務組合</v>
      </c>
      <c r="BZ34" s="597"/>
      <c r="CA34" s="597"/>
      <c r="CB34" s="597"/>
      <c r="CC34" s="597"/>
      <c r="CD34" s="597"/>
      <c r="CE34" s="597"/>
      <c r="CF34" s="597"/>
      <c r="CG34" s="597"/>
      <c r="CH34" s="597"/>
      <c r="CI34" s="597"/>
      <c r="CJ34" s="597"/>
      <c r="CK34" s="597"/>
      <c r="CL34" s="597"/>
      <c r="CM34" s="597"/>
      <c r="CN34" s="165"/>
      <c r="CO34" s="596">
        <f>IF(CQ34="","",MAX(C34:D43,U34:V43,AM34:AN43,BE34:BF43,BW34:BX43)+1)</f>
        <v>24</v>
      </c>
      <c r="CP34" s="596"/>
      <c r="CQ34" s="597" t="str">
        <f>IF('各会計、関係団体の財政状況及び健全化判断比率'!BS7="","",'各会計、関係団体の財政状況及び健全化判断比率'!BS7)</f>
        <v>南部町健康増進公社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学校給食センター特別会計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12</v>
      </c>
      <c r="BF35" s="596"/>
      <c r="BG35" s="597" t="str">
        <f>IF('各会計、関係団体の財政状況及び健全化判断比率'!B35="","",'各会計、関係団体の財政状況及び健全化判断比率'!B35)</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15</v>
      </c>
      <c r="BX35" s="596"/>
      <c r="BY35" s="597" t="str">
        <f>IF('各会計、関係団体の財政状況及び健全化判断比率'!B69="","",'各会計、関係団体の財政状況及び健全化判断比率'!B69)</f>
        <v>三戸郡福祉事務組合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農林漁業体験実習館事業特別会計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13</v>
      </c>
      <c r="BF36" s="596"/>
      <c r="BG36" s="597" t="str">
        <f>IF('各会計、関係団体の財政状況及び健全化判断比率'!B36="","",'各会計、関係団体の財政状況及び健全化判断比率'!B36)</f>
        <v>農業集落排水事業特別会計</v>
      </c>
      <c r="BH36" s="597"/>
      <c r="BI36" s="597"/>
      <c r="BJ36" s="597"/>
      <c r="BK36" s="597"/>
      <c r="BL36" s="597"/>
      <c r="BM36" s="597"/>
      <c r="BN36" s="597"/>
      <c r="BO36" s="597"/>
      <c r="BP36" s="597"/>
      <c r="BQ36" s="597"/>
      <c r="BR36" s="597"/>
      <c r="BS36" s="597"/>
      <c r="BT36" s="597"/>
      <c r="BU36" s="597"/>
      <c r="BV36" s="165"/>
      <c r="BW36" s="596">
        <f t="shared" si="2"/>
        <v>16</v>
      </c>
      <c r="BX36" s="596"/>
      <c r="BY36" s="597" t="str">
        <f>IF('各会計、関係団体の財政状況及び健全化判断比率'!B70="","",'各会計、関係団体の財政状況及び健全化判断比率'!B70)</f>
        <v>三戸地区環境整備事務組合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ボートピア交付金事業特別会計</v>
      </c>
      <c r="F37" s="597"/>
      <c r="G37" s="597"/>
      <c r="H37" s="597"/>
      <c r="I37" s="597"/>
      <c r="J37" s="597"/>
      <c r="K37" s="597"/>
      <c r="L37" s="597"/>
      <c r="M37" s="597"/>
      <c r="N37" s="597"/>
      <c r="O37" s="597"/>
      <c r="P37" s="597"/>
      <c r="Q37" s="597"/>
      <c r="R37" s="597"/>
      <c r="S37" s="597"/>
      <c r="T37" s="165"/>
      <c r="U37" s="596">
        <f t="shared" si="4"/>
        <v>8</v>
      </c>
      <c r="V37" s="596"/>
      <c r="W37" s="597" t="str">
        <f>IF('各会計、関係団体の財政状況及び健全化判断比率'!B31="","",'各会計、関係団体の財政状況及び健全化判断比率'!B31)</f>
        <v>介護サービス事業特別会計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17</v>
      </c>
      <c r="BX37" s="596"/>
      <c r="BY37" s="597" t="str">
        <f>IF('各会計、関係団体の財政状況及び健全化判断比率'!B71="","",'各会計、関係団体の財政状況及び健全化判断比率'!B71)</f>
        <v>八戸圏域水道企業団</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9</v>
      </c>
      <c r="V38" s="596"/>
      <c r="W38" s="597" t="str">
        <f>IF('各会計、関係団体の財政状況及び健全化判断比率'!B32="","",'各会計、関係団体の財政状況及び健全化判断比率'!B32)</f>
        <v>介護老人保健施設特別会計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18</v>
      </c>
      <c r="BX38" s="596"/>
      <c r="BY38" s="597" t="str">
        <f>IF('各会計、関係団体の財政状況及び健全化判断比率'!B72="","",'各会計、関係団体の財政状況及び健全化判断比率'!B72)</f>
        <v>青森県後期高齢者医療広域連合（一般会計）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19</v>
      </c>
      <c r="BX39" s="596"/>
      <c r="BY39" s="597" t="str">
        <f>IF('各会計、関係団体の財政状況及び健全化判断比率'!B73="","",'各会計、関係団体の財政状況及び健全化判断比率'!B73)</f>
        <v>青森県後期高齢者医療広域連合（特別会計）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20</v>
      </c>
      <c r="BX40" s="596"/>
      <c r="BY40" s="597" t="str">
        <f>IF('各会計、関係団体の財政状況及び健全化判断比率'!B74="","",'各会計、関係団体の財政状況及び健全化判断比率'!B74)</f>
        <v>青森県市町村総合事務組合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21</v>
      </c>
      <c r="BX41" s="596"/>
      <c r="BY41" s="597" t="str">
        <f>IF('各会計、関係団体の財政状況及び健全化判断比率'!B75="","",'各会計、関係団体の財政状況及び健全化判断比率'!B75)</f>
        <v>青森県市町村職員退職組合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22</v>
      </c>
      <c r="BX42" s="596"/>
      <c r="BY42" s="597" t="str">
        <f>IF('各会計、関係団体の財政状況及び健全化判断比率'!B76="","",'各会計、関係団体の財政状況及び健全化判断比率'!B76)</f>
        <v>田子高原広域事務組合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23</v>
      </c>
      <c r="BX43" s="596"/>
      <c r="BY43" s="597" t="str">
        <f>IF('各会計、関係団体の財政状況及び健全化判断比率'!B77="","",'各会計、関係団体の財政状況及び健全化判断比率'!B77)</f>
        <v>青森県交通災害共済組合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1536180</v>
      </c>
      <c r="S5" s="613"/>
      <c r="T5" s="613"/>
      <c r="U5" s="613"/>
      <c r="V5" s="613"/>
      <c r="W5" s="613"/>
      <c r="X5" s="613"/>
      <c r="Y5" s="614"/>
      <c r="Z5" s="615">
        <v>13.7</v>
      </c>
      <c r="AA5" s="615"/>
      <c r="AB5" s="615"/>
      <c r="AC5" s="615"/>
      <c r="AD5" s="616">
        <v>1536180</v>
      </c>
      <c r="AE5" s="616"/>
      <c r="AF5" s="616"/>
      <c r="AG5" s="616"/>
      <c r="AH5" s="616"/>
      <c r="AI5" s="616"/>
      <c r="AJ5" s="616"/>
      <c r="AK5" s="616"/>
      <c r="AL5" s="617">
        <v>21</v>
      </c>
      <c r="AM5" s="618"/>
      <c r="AN5" s="618"/>
      <c r="AO5" s="619"/>
      <c r="AP5" s="609" t="s">
        <v>206</v>
      </c>
      <c r="AQ5" s="610"/>
      <c r="AR5" s="610"/>
      <c r="AS5" s="610"/>
      <c r="AT5" s="610"/>
      <c r="AU5" s="610"/>
      <c r="AV5" s="610"/>
      <c r="AW5" s="610"/>
      <c r="AX5" s="610"/>
      <c r="AY5" s="610"/>
      <c r="AZ5" s="610"/>
      <c r="BA5" s="610"/>
      <c r="BB5" s="610"/>
      <c r="BC5" s="610"/>
      <c r="BD5" s="610"/>
      <c r="BE5" s="610"/>
      <c r="BF5" s="611"/>
      <c r="BG5" s="623">
        <v>1536180</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136760</v>
      </c>
      <c r="S6" s="624"/>
      <c r="T6" s="624"/>
      <c r="U6" s="624"/>
      <c r="V6" s="624"/>
      <c r="W6" s="624"/>
      <c r="X6" s="624"/>
      <c r="Y6" s="625"/>
      <c r="Z6" s="626">
        <v>1.2</v>
      </c>
      <c r="AA6" s="626"/>
      <c r="AB6" s="626"/>
      <c r="AC6" s="626"/>
      <c r="AD6" s="627">
        <v>136760</v>
      </c>
      <c r="AE6" s="627"/>
      <c r="AF6" s="627"/>
      <c r="AG6" s="627"/>
      <c r="AH6" s="627"/>
      <c r="AI6" s="627"/>
      <c r="AJ6" s="627"/>
      <c r="AK6" s="627"/>
      <c r="AL6" s="628">
        <v>1.9</v>
      </c>
      <c r="AM6" s="629"/>
      <c r="AN6" s="629"/>
      <c r="AO6" s="630"/>
      <c r="AP6" s="620" t="s">
        <v>212</v>
      </c>
      <c r="AQ6" s="621"/>
      <c r="AR6" s="621"/>
      <c r="AS6" s="621"/>
      <c r="AT6" s="621"/>
      <c r="AU6" s="621"/>
      <c r="AV6" s="621"/>
      <c r="AW6" s="621"/>
      <c r="AX6" s="621"/>
      <c r="AY6" s="621"/>
      <c r="AZ6" s="621"/>
      <c r="BA6" s="621"/>
      <c r="BB6" s="621"/>
      <c r="BC6" s="621"/>
      <c r="BD6" s="621"/>
      <c r="BE6" s="621"/>
      <c r="BF6" s="622"/>
      <c r="BG6" s="623">
        <v>1536180</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117611</v>
      </c>
      <c r="CS6" s="624"/>
      <c r="CT6" s="624"/>
      <c r="CU6" s="624"/>
      <c r="CV6" s="624"/>
      <c r="CW6" s="624"/>
      <c r="CX6" s="624"/>
      <c r="CY6" s="625"/>
      <c r="CZ6" s="626">
        <v>1.1000000000000001</v>
      </c>
      <c r="DA6" s="626"/>
      <c r="DB6" s="626"/>
      <c r="DC6" s="626"/>
      <c r="DD6" s="632" t="s">
        <v>207</v>
      </c>
      <c r="DE6" s="624"/>
      <c r="DF6" s="624"/>
      <c r="DG6" s="624"/>
      <c r="DH6" s="624"/>
      <c r="DI6" s="624"/>
      <c r="DJ6" s="624"/>
      <c r="DK6" s="624"/>
      <c r="DL6" s="624"/>
      <c r="DM6" s="624"/>
      <c r="DN6" s="624"/>
      <c r="DO6" s="624"/>
      <c r="DP6" s="625"/>
      <c r="DQ6" s="632">
        <v>117611</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2249</v>
      </c>
      <c r="S7" s="624"/>
      <c r="T7" s="624"/>
      <c r="U7" s="624"/>
      <c r="V7" s="624"/>
      <c r="W7" s="624"/>
      <c r="X7" s="624"/>
      <c r="Y7" s="625"/>
      <c r="Z7" s="626">
        <v>0</v>
      </c>
      <c r="AA7" s="626"/>
      <c r="AB7" s="626"/>
      <c r="AC7" s="626"/>
      <c r="AD7" s="627">
        <v>2249</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559866</v>
      </c>
      <c r="BH7" s="624"/>
      <c r="BI7" s="624"/>
      <c r="BJ7" s="624"/>
      <c r="BK7" s="624"/>
      <c r="BL7" s="624"/>
      <c r="BM7" s="624"/>
      <c r="BN7" s="625"/>
      <c r="BO7" s="626">
        <v>36.4</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2220169</v>
      </c>
      <c r="CS7" s="624"/>
      <c r="CT7" s="624"/>
      <c r="CU7" s="624"/>
      <c r="CV7" s="624"/>
      <c r="CW7" s="624"/>
      <c r="CX7" s="624"/>
      <c r="CY7" s="625"/>
      <c r="CZ7" s="626">
        <v>20.5</v>
      </c>
      <c r="DA7" s="626"/>
      <c r="DB7" s="626"/>
      <c r="DC7" s="626"/>
      <c r="DD7" s="632">
        <v>105613</v>
      </c>
      <c r="DE7" s="624"/>
      <c r="DF7" s="624"/>
      <c r="DG7" s="624"/>
      <c r="DH7" s="624"/>
      <c r="DI7" s="624"/>
      <c r="DJ7" s="624"/>
      <c r="DK7" s="624"/>
      <c r="DL7" s="624"/>
      <c r="DM7" s="624"/>
      <c r="DN7" s="624"/>
      <c r="DO7" s="624"/>
      <c r="DP7" s="625"/>
      <c r="DQ7" s="632">
        <v>1864404</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4233</v>
      </c>
      <c r="S8" s="624"/>
      <c r="T8" s="624"/>
      <c r="U8" s="624"/>
      <c r="V8" s="624"/>
      <c r="W8" s="624"/>
      <c r="X8" s="624"/>
      <c r="Y8" s="625"/>
      <c r="Z8" s="626">
        <v>0</v>
      </c>
      <c r="AA8" s="626"/>
      <c r="AB8" s="626"/>
      <c r="AC8" s="626"/>
      <c r="AD8" s="627">
        <v>4233</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27454</v>
      </c>
      <c r="BH8" s="624"/>
      <c r="BI8" s="624"/>
      <c r="BJ8" s="624"/>
      <c r="BK8" s="624"/>
      <c r="BL8" s="624"/>
      <c r="BM8" s="624"/>
      <c r="BN8" s="625"/>
      <c r="BO8" s="626">
        <v>1.8</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2595057</v>
      </c>
      <c r="CS8" s="624"/>
      <c r="CT8" s="624"/>
      <c r="CU8" s="624"/>
      <c r="CV8" s="624"/>
      <c r="CW8" s="624"/>
      <c r="CX8" s="624"/>
      <c r="CY8" s="625"/>
      <c r="CZ8" s="626">
        <v>24</v>
      </c>
      <c r="DA8" s="626"/>
      <c r="DB8" s="626"/>
      <c r="DC8" s="626"/>
      <c r="DD8" s="632">
        <v>12845</v>
      </c>
      <c r="DE8" s="624"/>
      <c r="DF8" s="624"/>
      <c r="DG8" s="624"/>
      <c r="DH8" s="624"/>
      <c r="DI8" s="624"/>
      <c r="DJ8" s="624"/>
      <c r="DK8" s="624"/>
      <c r="DL8" s="624"/>
      <c r="DM8" s="624"/>
      <c r="DN8" s="624"/>
      <c r="DO8" s="624"/>
      <c r="DP8" s="625"/>
      <c r="DQ8" s="632">
        <v>1584849</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2966</v>
      </c>
      <c r="S9" s="624"/>
      <c r="T9" s="624"/>
      <c r="U9" s="624"/>
      <c r="V9" s="624"/>
      <c r="W9" s="624"/>
      <c r="X9" s="624"/>
      <c r="Y9" s="625"/>
      <c r="Z9" s="626">
        <v>0</v>
      </c>
      <c r="AA9" s="626"/>
      <c r="AB9" s="626"/>
      <c r="AC9" s="626"/>
      <c r="AD9" s="627">
        <v>2966</v>
      </c>
      <c r="AE9" s="627"/>
      <c r="AF9" s="627"/>
      <c r="AG9" s="627"/>
      <c r="AH9" s="627"/>
      <c r="AI9" s="627"/>
      <c r="AJ9" s="627"/>
      <c r="AK9" s="627"/>
      <c r="AL9" s="628">
        <v>0</v>
      </c>
      <c r="AM9" s="629"/>
      <c r="AN9" s="629"/>
      <c r="AO9" s="630"/>
      <c r="AP9" s="620" t="s">
        <v>221</v>
      </c>
      <c r="AQ9" s="621"/>
      <c r="AR9" s="621"/>
      <c r="AS9" s="621"/>
      <c r="AT9" s="621"/>
      <c r="AU9" s="621"/>
      <c r="AV9" s="621"/>
      <c r="AW9" s="621"/>
      <c r="AX9" s="621"/>
      <c r="AY9" s="621"/>
      <c r="AZ9" s="621"/>
      <c r="BA9" s="621"/>
      <c r="BB9" s="621"/>
      <c r="BC9" s="621"/>
      <c r="BD9" s="621"/>
      <c r="BE9" s="621"/>
      <c r="BF9" s="622"/>
      <c r="BG9" s="623">
        <v>489793</v>
      </c>
      <c r="BH9" s="624"/>
      <c r="BI9" s="624"/>
      <c r="BJ9" s="624"/>
      <c r="BK9" s="624"/>
      <c r="BL9" s="624"/>
      <c r="BM9" s="624"/>
      <c r="BN9" s="625"/>
      <c r="BO9" s="626">
        <v>31.9</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721847</v>
      </c>
      <c r="CS9" s="624"/>
      <c r="CT9" s="624"/>
      <c r="CU9" s="624"/>
      <c r="CV9" s="624"/>
      <c r="CW9" s="624"/>
      <c r="CX9" s="624"/>
      <c r="CY9" s="625"/>
      <c r="CZ9" s="626">
        <v>6.7</v>
      </c>
      <c r="DA9" s="626"/>
      <c r="DB9" s="626"/>
      <c r="DC9" s="626"/>
      <c r="DD9" s="632">
        <v>58656</v>
      </c>
      <c r="DE9" s="624"/>
      <c r="DF9" s="624"/>
      <c r="DG9" s="624"/>
      <c r="DH9" s="624"/>
      <c r="DI9" s="624"/>
      <c r="DJ9" s="624"/>
      <c r="DK9" s="624"/>
      <c r="DL9" s="624"/>
      <c r="DM9" s="624"/>
      <c r="DN9" s="624"/>
      <c r="DO9" s="624"/>
      <c r="DP9" s="625"/>
      <c r="DQ9" s="632">
        <v>641112</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319392</v>
      </c>
      <c r="S10" s="624"/>
      <c r="T10" s="624"/>
      <c r="U10" s="624"/>
      <c r="V10" s="624"/>
      <c r="W10" s="624"/>
      <c r="X10" s="624"/>
      <c r="Y10" s="625"/>
      <c r="Z10" s="626">
        <v>2.9</v>
      </c>
      <c r="AA10" s="626"/>
      <c r="AB10" s="626"/>
      <c r="AC10" s="626"/>
      <c r="AD10" s="627">
        <v>319392</v>
      </c>
      <c r="AE10" s="627"/>
      <c r="AF10" s="627"/>
      <c r="AG10" s="627"/>
      <c r="AH10" s="627"/>
      <c r="AI10" s="627"/>
      <c r="AJ10" s="627"/>
      <c r="AK10" s="627"/>
      <c r="AL10" s="628">
        <v>4.4000000000000004</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24764</v>
      </c>
      <c r="BH10" s="624"/>
      <c r="BI10" s="624"/>
      <c r="BJ10" s="624"/>
      <c r="BK10" s="624"/>
      <c r="BL10" s="624"/>
      <c r="BM10" s="624"/>
      <c r="BN10" s="625"/>
      <c r="BO10" s="626">
        <v>1.6</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17855</v>
      </c>
      <c r="BH11" s="624"/>
      <c r="BI11" s="624"/>
      <c r="BJ11" s="624"/>
      <c r="BK11" s="624"/>
      <c r="BL11" s="624"/>
      <c r="BM11" s="624"/>
      <c r="BN11" s="625"/>
      <c r="BO11" s="626">
        <v>1.2</v>
      </c>
      <c r="BP11" s="626"/>
      <c r="BQ11" s="626"/>
      <c r="BR11" s="626"/>
      <c r="BS11" s="632" t="s">
        <v>109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622780</v>
      </c>
      <c r="CS11" s="624"/>
      <c r="CT11" s="624"/>
      <c r="CU11" s="624"/>
      <c r="CV11" s="624"/>
      <c r="CW11" s="624"/>
      <c r="CX11" s="624"/>
      <c r="CY11" s="625"/>
      <c r="CZ11" s="626">
        <v>5.8</v>
      </c>
      <c r="DA11" s="626"/>
      <c r="DB11" s="626"/>
      <c r="DC11" s="626"/>
      <c r="DD11" s="632">
        <v>158402</v>
      </c>
      <c r="DE11" s="624"/>
      <c r="DF11" s="624"/>
      <c r="DG11" s="624"/>
      <c r="DH11" s="624"/>
      <c r="DI11" s="624"/>
      <c r="DJ11" s="624"/>
      <c r="DK11" s="624"/>
      <c r="DL11" s="624"/>
      <c r="DM11" s="624"/>
      <c r="DN11" s="624"/>
      <c r="DO11" s="624"/>
      <c r="DP11" s="625"/>
      <c r="DQ11" s="632">
        <v>429142</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820184</v>
      </c>
      <c r="BH12" s="624"/>
      <c r="BI12" s="624"/>
      <c r="BJ12" s="624"/>
      <c r="BK12" s="624"/>
      <c r="BL12" s="624"/>
      <c r="BM12" s="624"/>
      <c r="BN12" s="625"/>
      <c r="BO12" s="626">
        <v>53.4</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337040</v>
      </c>
      <c r="CS12" s="624"/>
      <c r="CT12" s="624"/>
      <c r="CU12" s="624"/>
      <c r="CV12" s="624"/>
      <c r="CW12" s="624"/>
      <c r="CX12" s="624"/>
      <c r="CY12" s="625"/>
      <c r="CZ12" s="626">
        <v>3.1</v>
      </c>
      <c r="DA12" s="626"/>
      <c r="DB12" s="626"/>
      <c r="DC12" s="626"/>
      <c r="DD12" s="632">
        <v>16000</v>
      </c>
      <c r="DE12" s="624"/>
      <c r="DF12" s="624"/>
      <c r="DG12" s="624"/>
      <c r="DH12" s="624"/>
      <c r="DI12" s="624"/>
      <c r="DJ12" s="624"/>
      <c r="DK12" s="624"/>
      <c r="DL12" s="624"/>
      <c r="DM12" s="624"/>
      <c r="DN12" s="624"/>
      <c r="DO12" s="624"/>
      <c r="DP12" s="625"/>
      <c r="DQ12" s="632">
        <v>265560</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23269</v>
      </c>
      <c r="S13" s="624"/>
      <c r="T13" s="624"/>
      <c r="U13" s="624"/>
      <c r="V13" s="624"/>
      <c r="W13" s="624"/>
      <c r="X13" s="624"/>
      <c r="Y13" s="625"/>
      <c r="Z13" s="626">
        <v>0.2</v>
      </c>
      <c r="AA13" s="626"/>
      <c r="AB13" s="626"/>
      <c r="AC13" s="626"/>
      <c r="AD13" s="627">
        <v>23269</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817406</v>
      </c>
      <c r="BH13" s="624"/>
      <c r="BI13" s="624"/>
      <c r="BJ13" s="624"/>
      <c r="BK13" s="624"/>
      <c r="BL13" s="624"/>
      <c r="BM13" s="624"/>
      <c r="BN13" s="625"/>
      <c r="BO13" s="626">
        <v>53.2</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666494</v>
      </c>
      <c r="CS13" s="624"/>
      <c r="CT13" s="624"/>
      <c r="CU13" s="624"/>
      <c r="CV13" s="624"/>
      <c r="CW13" s="624"/>
      <c r="CX13" s="624"/>
      <c r="CY13" s="625"/>
      <c r="CZ13" s="626">
        <v>6.2</v>
      </c>
      <c r="DA13" s="626"/>
      <c r="DB13" s="626"/>
      <c r="DC13" s="626"/>
      <c r="DD13" s="632">
        <v>443942</v>
      </c>
      <c r="DE13" s="624"/>
      <c r="DF13" s="624"/>
      <c r="DG13" s="624"/>
      <c r="DH13" s="624"/>
      <c r="DI13" s="624"/>
      <c r="DJ13" s="624"/>
      <c r="DK13" s="624"/>
      <c r="DL13" s="624"/>
      <c r="DM13" s="624"/>
      <c r="DN13" s="624"/>
      <c r="DO13" s="624"/>
      <c r="DP13" s="625"/>
      <c r="DQ13" s="632">
        <v>405667</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51653</v>
      </c>
      <c r="BH14" s="624"/>
      <c r="BI14" s="624"/>
      <c r="BJ14" s="624"/>
      <c r="BK14" s="624"/>
      <c r="BL14" s="624"/>
      <c r="BM14" s="624"/>
      <c r="BN14" s="625"/>
      <c r="BO14" s="626">
        <v>3.4</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477998</v>
      </c>
      <c r="CS14" s="624"/>
      <c r="CT14" s="624"/>
      <c r="CU14" s="624"/>
      <c r="CV14" s="624"/>
      <c r="CW14" s="624"/>
      <c r="CX14" s="624"/>
      <c r="CY14" s="625"/>
      <c r="CZ14" s="626">
        <v>4.4000000000000004</v>
      </c>
      <c r="DA14" s="626"/>
      <c r="DB14" s="626"/>
      <c r="DC14" s="626"/>
      <c r="DD14" s="632">
        <v>87345</v>
      </c>
      <c r="DE14" s="624"/>
      <c r="DF14" s="624"/>
      <c r="DG14" s="624"/>
      <c r="DH14" s="624"/>
      <c r="DI14" s="624"/>
      <c r="DJ14" s="624"/>
      <c r="DK14" s="624"/>
      <c r="DL14" s="624"/>
      <c r="DM14" s="624"/>
      <c r="DN14" s="624"/>
      <c r="DO14" s="624"/>
      <c r="DP14" s="625"/>
      <c r="DQ14" s="632">
        <v>413930</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3133</v>
      </c>
      <c r="S15" s="624"/>
      <c r="T15" s="624"/>
      <c r="U15" s="624"/>
      <c r="V15" s="624"/>
      <c r="W15" s="624"/>
      <c r="X15" s="624"/>
      <c r="Y15" s="625"/>
      <c r="Z15" s="626">
        <v>0</v>
      </c>
      <c r="AA15" s="626"/>
      <c r="AB15" s="626"/>
      <c r="AC15" s="626"/>
      <c r="AD15" s="627">
        <v>3133</v>
      </c>
      <c r="AE15" s="627"/>
      <c r="AF15" s="627"/>
      <c r="AG15" s="627"/>
      <c r="AH15" s="627"/>
      <c r="AI15" s="627"/>
      <c r="AJ15" s="627"/>
      <c r="AK15" s="627"/>
      <c r="AL15" s="628">
        <v>0</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104477</v>
      </c>
      <c r="BH15" s="624"/>
      <c r="BI15" s="624"/>
      <c r="BJ15" s="624"/>
      <c r="BK15" s="624"/>
      <c r="BL15" s="624"/>
      <c r="BM15" s="624"/>
      <c r="BN15" s="625"/>
      <c r="BO15" s="626">
        <v>6.8</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1054385</v>
      </c>
      <c r="CS15" s="624"/>
      <c r="CT15" s="624"/>
      <c r="CU15" s="624"/>
      <c r="CV15" s="624"/>
      <c r="CW15" s="624"/>
      <c r="CX15" s="624"/>
      <c r="CY15" s="625"/>
      <c r="CZ15" s="626">
        <v>9.6999999999999993</v>
      </c>
      <c r="DA15" s="626"/>
      <c r="DB15" s="626"/>
      <c r="DC15" s="626"/>
      <c r="DD15" s="632">
        <v>248823</v>
      </c>
      <c r="DE15" s="624"/>
      <c r="DF15" s="624"/>
      <c r="DG15" s="624"/>
      <c r="DH15" s="624"/>
      <c r="DI15" s="624"/>
      <c r="DJ15" s="624"/>
      <c r="DK15" s="624"/>
      <c r="DL15" s="624"/>
      <c r="DM15" s="624"/>
      <c r="DN15" s="624"/>
      <c r="DO15" s="624"/>
      <c r="DP15" s="625"/>
      <c r="DQ15" s="632">
        <v>737776</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5766683</v>
      </c>
      <c r="S16" s="624"/>
      <c r="T16" s="624"/>
      <c r="U16" s="624"/>
      <c r="V16" s="624"/>
      <c r="W16" s="624"/>
      <c r="X16" s="624"/>
      <c r="Y16" s="625"/>
      <c r="Z16" s="626">
        <v>51.5</v>
      </c>
      <c r="AA16" s="626"/>
      <c r="AB16" s="626"/>
      <c r="AC16" s="626"/>
      <c r="AD16" s="627">
        <v>5225031</v>
      </c>
      <c r="AE16" s="627"/>
      <c r="AF16" s="627"/>
      <c r="AG16" s="627"/>
      <c r="AH16" s="627"/>
      <c r="AI16" s="627"/>
      <c r="AJ16" s="627"/>
      <c r="AK16" s="627"/>
      <c r="AL16" s="628">
        <v>71.5</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10941</v>
      </c>
      <c r="CS16" s="624"/>
      <c r="CT16" s="624"/>
      <c r="CU16" s="624"/>
      <c r="CV16" s="624"/>
      <c r="CW16" s="624"/>
      <c r="CX16" s="624"/>
      <c r="CY16" s="625"/>
      <c r="CZ16" s="626">
        <v>0.1</v>
      </c>
      <c r="DA16" s="626"/>
      <c r="DB16" s="626"/>
      <c r="DC16" s="626"/>
      <c r="DD16" s="632" t="s">
        <v>109</v>
      </c>
      <c r="DE16" s="624"/>
      <c r="DF16" s="624"/>
      <c r="DG16" s="624"/>
      <c r="DH16" s="624"/>
      <c r="DI16" s="624"/>
      <c r="DJ16" s="624"/>
      <c r="DK16" s="624"/>
      <c r="DL16" s="624"/>
      <c r="DM16" s="624"/>
      <c r="DN16" s="624"/>
      <c r="DO16" s="624"/>
      <c r="DP16" s="625"/>
      <c r="DQ16" s="632">
        <v>10941</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5225031</v>
      </c>
      <c r="S17" s="624"/>
      <c r="T17" s="624"/>
      <c r="U17" s="624"/>
      <c r="V17" s="624"/>
      <c r="W17" s="624"/>
      <c r="X17" s="624"/>
      <c r="Y17" s="625"/>
      <c r="Z17" s="626">
        <v>46.7</v>
      </c>
      <c r="AA17" s="626"/>
      <c r="AB17" s="626"/>
      <c r="AC17" s="626"/>
      <c r="AD17" s="627">
        <v>5225031</v>
      </c>
      <c r="AE17" s="627"/>
      <c r="AF17" s="627"/>
      <c r="AG17" s="627"/>
      <c r="AH17" s="627"/>
      <c r="AI17" s="627"/>
      <c r="AJ17" s="627"/>
      <c r="AK17" s="627"/>
      <c r="AL17" s="628">
        <v>71.5</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2000821</v>
      </c>
      <c r="CS17" s="624"/>
      <c r="CT17" s="624"/>
      <c r="CU17" s="624"/>
      <c r="CV17" s="624"/>
      <c r="CW17" s="624"/>
      <c r="CX17" s="624"/>
      <c r="CY17" s="625"/>
      <c r="CZ17" s="626">
        <v>18.5</v>
      </c>
      <c r="DA17" s="626"/>
      <c r="DB17" s="626"/>
      <c r="DC17" s="626"/>
      <c r="DD17" s="632" t="s">
        <v>109</v>
      </c>
      <c r="DE17" s="624"/>
      <c r="DF17" s="624"/>
      <c r="DG17" s="624"/>
      <c r="DH17" s="624"/>
      <c r="DI17" s="624"/>
      <c r="DJ17" s="624"/>
      <c r="DK17" s="624"/>
      <c r="DL17" s="624"/>
      <c r="DM17" s="624"/>
      <c r="DN17" s="624"/>
      <c r="DO17" s="624"/>
      <c r="DP17" s="625"/>
      <c r="DQ17" s="632">
        <v>1929000</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541585</v>
      </c>
      <c r="S18" s="624"/>
      <c r="T18" s="624"/>
      <c r="U18" s="624"/>
      <c r="V18" s="624"/>
      <c r="W18" s="624"/>
      <c r="X18" s="624"/>
      <c r="Y18" s="625"/>
      <c r="Z18" s="626">
        <v>4.8</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67</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7794865</v>
      </c>
      <c r="S20" s="624"/>
      <c r="T20" s="624"/>
      <c r="U20" s="624"/>
      <c r="V20" s="624"/>
      <c r="W20" s="624"/>
      <c r="X20" s="624"/>
      <c r="Y20" s="625"/>
      <c r="Z20" s="626">
        <v>69.599999999999994</v>
      </c>
      <c r="AA20" s="626"/>
      <c r="AB20" s="626"/>
      <c r="AC20" s="626"/>
      <c r="AD20" s="627">
        <v>7253213</v>
      </c>
      <c r="AE20" s="627"/>
      <c r="AF20" s="627"/>
      <c r="AG20" s="627"/>
      <c r="AH20" s="627"/>
      <c r="AI20" s="627"/>
      <c r="AJ20" s="627"/>
      <c r="AK20" s="627"/>
      <c r="AL20" s="628">
        <v>99.3</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10825143</v>
      </c>
      <c r="CS20" s="624"/>
      <c r="CT20" s="624"/>
      <c r="CU20" s="624"/>
      <c r="CV20" s="624"/>
      <c r="CW20" s="624"/>
      <c r="CX20" s="624"/>
      <c r="CY20" s="625"/>
      <c r="CZ20" s="626">
        <v>100</v>
      </c>
      <c r="DA20" s="626"/>
      <c r="DB20" s="626"/>
      <c r="DC20" s="626"/>
      <c r="DD20" s="632">
        <v>1131626</v>
      </c>
      <c r="DE20" s="624"/>
      <c r="DF20" s="624"/>
      <c r="DG20" s="624"/>
      <c r="DH20" s="624"/>
      <c r="DI20" s="624"/>
      <c r="DJ20" s="624"/>
      <c r="DK20" s="624"/>
      <c r="DL20" s="624"/>
      <c r="DM20" s="624"/>
      <c r="DN20" s="624"/>
      <c r="DO20" s="624"/>
      <c r="DP20" s="625"/>
      <c r="DQ20" s="632">
        <v>8399992</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2914</v>
      </c>
      <c r="S21" s="624"/>
      <c r="T21" s="624"/>
      <c r="U21" s="624"/>
      <c r="V21" s="624"/>
      <c r="W21" s="624"/>
      <c r="X21" s="624"/>
      <c r="Y21" s="625"/>
      <c r="Z21" s="626">
        <v>0</v>
      </c>
      <c r="AA21" s="626"/>
      <c r="AB21" s="626"/>
      <c r="AC21" s="626"/>
      <c r="AD21" s="627">
        <v>2914</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116639</v>
      </c>
      <c r="S22" s="624"/>
      <c r="T22" s="624"/>
      <c r="U22" s="624"/>
      <c r="V22" s="624"/>
      <c r="W22" s="624"/>
      <c r="X22" s="624"/>
      <c r="Y22" s="625"/>
      <c r="Z22" s="626">
        <v>1</v>
      </c>
      <c r="AA22" s="626"/>
      <c r="AB22" s="626"/>
      <c r="AC22" s="626"/>
      <c r="AD22" s="627">
        <v>23475</v>
      </c>
      <c r="AE22" s="627"/>
      <c r="AF22" s="627"/>
      <c r="AG22" s="627"/>
      <c r="AH22" s="627"/>
      <c r="AI22" s="627"/>
      <c r="AJ22" s="627"/>
      <c r="AK22" s="627"/>
      <c r="AL22" s="628">
        <v>0.3</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189140</v>
      </c>
      <c r="S23" s="624"/>
      <c r="T23" s="624"/>
      <c r="U23" s="624"/>
      <c r="V23" s="624"/>
      <c r="W23" s="624"/>
      <c r="X23" s="624"/>
      <c r="Y23" s="625"/>
      <c r="Z23" s="626">
        <v>1.7</v>
      </c>
      <c r="AA23" s="626"/>
      <c r="AB23" s="626"/>
      <c r="AC23" s="626"/>
      <c r="AD23" s="627">
        <v>3018</v>
      </c>
      <c r="AE23" s="627"/>
      <c r="AF23" s="627"/>
      <c r="AG23" s="627"/>
      <c r="AH23" s="627"/>
      <c r="AI23" s="627"/>
      <c r="AJ23" s="627"/>
      <c r="AK23" s="627"/>
      <c r="AL23" s="628">
        <v>0</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13016</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4445340</v>
      </c>
      <c r="CS24" s="613"/>
      <c r="CT24" s="613"/>
      <c r="CU24" s="613"/>
      <c r="CV24" s="613"/>
      <c r="CW24" s="613"/>
      <c r="CX24" s="613"/>
      <c r="CY24" s="614"/>
      <c r="CZ24" s="650">
        <v>41.1</v>
      </c>
      <c r="DA24" s="651"/>
      <c r="DB24" s="651"/>
      <c r="DC24" s="652"/>
      <c r="DD24" s="649">
        <v>3587858</v>
      </c>
      <c r="DE24" s="613"/>
      <c r="DF24" s="613"/>
      <c r="DG24" s="613"/>
      <c r="DH24" s="613"/>
      <c r="DI24" s="613"/>
      <c r="DJ24" s="613"/>
      <c r="DK24" s="614"/>
      <c r="DL24" s="649">
        <v>3233124</v>
      </c>
      <c r="DM24" s="613"/>
      <c r="DN24" s="613"/>
      <c r="DO24" s="613"/>
      <c r="DP24" s="613"/>
      <c r="DQ24" s="613"/>
      <c r="DR24" s="613"/>
      <c r="DS24" s="613"/>
      <c r="DT24" s="613"/>
      <c r="DU24" s="613"/>
      <c r="DV24" s="614"/>
      <c r="DW24" s="617">
        <v>42.1</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895351</v>
      </c>
      <c r="S25" s="624"/>
      <c r="T25" s="624"/>
      <c r="U25" s="624"/>
      <c r="V25" s="624"/>
      <c r="W25" s="624"/>
      <c r="X25" s="624"/>
      <c r="Y25" s="625"/>
      <c r="Z25" s="626">
        <v>8</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1450033</v>
      </c>
      <c r="CS25" s="655"/>
      <c r="CT25" s="655"/>
      <c r="CU25" s="655"/>
      <c r="CV25" s="655"/>
      <c r="CW25" s="655"/>
      <c r="CX25" s="655"/>
      <c r="CY25" s="656"/>
      <c r="CZ25" s="657">
        <v>13.4</v>
      </c>
      <c r="DA25" s="658"/>
      <c r="DB25" s="658"/>
      <c r="DC25" s="659"/>
      <c r="DD25" s="632">
        <v>1330973</v>
      </c>
      <c r="DE25" s="655"/>
      <c r="DF25" s="655"/>
      <c r="DG25" s="655"/>
      <c r="DH25" s="655"/>
      <c r="DI25" s="655"/>
      <c r="DJ25" s="655"/>
      <c r="DK25" s="656"/>
      <c r="DL25" s="632">
        <v>1321341</v>
      </c>
      <c r="DM25" s="655"/>
      <c r="DN25" s="655"/>
      <c r="DO25" s="655"/>
      <c r="DP25" s="655"/>
      <c r="DQ25" s="655"/>
      <c r="DR25" s="655"/>
      <c r="DS25" s="655"/>
      <c r="DT25" s="655"/>
      <c r="DU25" s="655"/>
      <c r="DV25" s="656"/>
      <c r="DW25" s="628">
        <v>17.2</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907338</v>
      </c>
      <c r="CS26" s="624"/>
      <c r="CT26" s="624"/>
      <c r="CU26" s="624"/>
      <c r="CV26" s="624"/>
      <c r="CW26" s="624"/>
      <c r="CX26" s="624"/>
      <c r="CY26" s="625"/>
      <c r="CZ26" s="657">
        <v>8.4</v>
      </c>
      <c r="DA26" s="658"/>
      <c r="DB26" s="658"/>
      <c r="DC26" s="659"/>
      <c r="DD26" s="632">
        <v>808596</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568369</v>
      </c>
      <c r="S27" s="624"/>
      <c r="T27" s="624"/>
      <c r="U27" s="624"/>
      <c r="V27" s="624"/>
      <c r="W27" s="624"/>
      <c r="X27" s="624"/>
      <c r="Y27" s="625"/>
      <c r="Z27" s="626">
        <v>5.0999999999999996</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1536180</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994486</v>
      </c>
      <c r="CS27" s="655"/>
      <c r="CT27" s="655"/>
      <c r="CU27" s="655"/>
      <c r="CV27" s="655"/>
      <c r="CW27" s="655"/>
      <c r="CX27" s="655"/>
      <c r="CY27" s="656"/>
      <c r="CZ27" s="657">
        <v>9.1999999999999993</v>
      </c>
      <c r="DA27" s="658"/>
      <c r="DB27" s="658"/>
      <c r="DC27" s="659"/>
      <c r="DD27" s="632">
        <v>327885</v>
      </c>
      <c r="DE27" s="655"/>
      <c r="DF27" s="655"/>
      <c r="DG27" s="655"/>
      <c r="DH27" s="655"/>
      <c r="DI27" s="655"/>
      <c r="DJ27" s="655"/>
      <c r="DK27" s="656"/>
      <c r="DL27" s="632">
        <v>267883</v>
      </c>
      <c r="DM27" s="655"/>
      <c r="DN27" s="655"/>
      <c r="DO27" s="655"/>
      <c r="DP27" s="655"/>
      <c r="DQ27" s="655"/>
      <c r="DR27" s="655"/>
      <c r="DS27" s="655"/>
      <c r="DT27" s="655"/>
      <c r="DU27" s="655"/>
      <c r="DV27" s="656"/>
      <c r="DW27" s="628">
        <v>3.5</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52702</v>
      </c>
      <c r="S28" s="624"/>
      <c r="T28" s="624"/>
      <c r="U28" s="624"/>
      <c r="V28" s="624"/>
      <c r="W28" s="624"/>
      <c r="X28" s="624"/>
      <c r="Y28" s="625"/>
      <c r="Z28" s="626">
        <v>0.5</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2000821</v>
      </c>
      <c r="CS28" s="624"/>
      <c r="CT28" s="624"/>
      <c r="CU28" s="624"/>
      <c r="CV28" s="624"/>
      <c r="CW28" s="624"/>
      <c r="CX28" s="624"/>
      <c r="CY28" s="625"/>
      <c r="CZ28" s="657">
        <v>18.5</v>
      </c>
      <c r="DA28" s="658"/>
      <c r="DB28" s="658"/>
      <c r="DC28" s="659"/>
      <c r="DD28" s="632">
        <v>1929000</v>
      </c>
      <c r="DE28" s="624"/>
      <c r="DF28" s="624"/>
      <c r="DG28" s="624"/>
      <c r="DH28" s="624"/>
      <c r="DI28" s="624"/>
      <c r="DJ28" s="624"/>
      <c r="DK28" s="625"/>
      <c r="DL28" s="632">
        <v>1643900</v>
      </c>
      <c r="DM28" s="624"/>
      <c r="DN28" s="624"/>
      <c r="DO28" s="624"/>
      <c r="DP28" s="624"/>
      <c r="DQ28" s="624"/>
      <c r="DR28" s="624"/>
      <c r="DS28" s="624"/>
      <c r="DT28" s="624"/>
      <c r="DU28" s="624"/>
      <c r="DV28" s="625"/>
      <c r="DW28" s="628">
        <v>21.4</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1627</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2000821</v>
      </c>
      <c r="CS29" s="655"/>
      <c r="CT29" s="655"/>
      <c r="CU29" s="655"/>
      <c r="CV29" s="655"/>
      <c r="CW29" s="655"/>
      <c r="CX29" s="655"/>
      <c r="CY29" s="656"/>
      <c r="CZ29" s="657">
        <v>18.5</v>
      </c>
      <c r="DA29" s="658"/>
      <c r="DB29" s="658"/>
      <c r="DC29" s="659"/>
      <c r="DD29" s="632">
        <v>1929000</v>
      </c>
      <c r="DE29" s="655"/>
      <c r="DF29" s="655"/>
      <c r="DG29" s="655"/>
      <c r="DH29" s="655"/>
      <c r="DI29" s="655"/>
      <c r="DJ29" s="655"/>
      <c r="DK29" s="656"/>
      <c r="DL29" s="632">
        <v>1643900</v>
      </c>
      <c r="DM29" s="655"/>
      <c r="DN29" s="655"/>
      <c r="DO29" s="655"/>
      <c r="DP29" s="655"/>
      <c r="DQ29" s="655"/>
      <c r="DR29" s="655"/>
      <c r="DS29" s="655"/>
      <c r="DT29" s="655"/>
      <c r="DU29" s="655"/>
      <c r="DV29" s="656"/>
      <c r="DW29" s="628">
        <v>21.4</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300767</v>
      </c>
      <c r="S30" s="624"/>
      <c r="T30" s="624"/>
      <c r="U30" s="624"/>
      <c r="V30" s="624"/>
      <c r="W30" s="624"/>
      <c r="X30" s="624"/>
      <c r="Y30" s="625"/>
      <c r="Z30" s="626">
        <v>2.7</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98.7</v>
      </c>
      <c r="BH30" s="682"/>
      <c r="BI30" s="682"/>
      <c r="BJ30" s="682"/>
      <c r="BK30" s="682"/>
      <c r="BL30" s="682"/>
      <c r="BM30" s="618">
        <v>92.9</v>
      </c>
      <c r="BN30" s="682"/>
      <c r="BO30" s="682"/>
      <c r="BP30" s="682"/>
      <c r="BQ30" s="683"/>
      <c r="BR30" s="681">
        <v>98.6</v>
      </c>
      <c r="BS30" s="682"/>
      <c r="BT30" s="682"/>
      <c r="BU30" s="682"/>
      <c r="BV30" s="682"/>
      <c r="BW30" s="682"/>
      <c r="BX30" s="618">
        <v>92.5</v>
      </c>
      <c r="BY30" s="682"/>
      <c r="BZ30" s="682"/>
      <c r="CA30" s="682"/>
      <c r="CB30" s="683"/>
      <c r="CD30" s="686"/>
      <c r="CE30" s="687"/>
      <c r="CF30" s="637" t="s">
        <v>290</v>
      </c>
      <c r="CG30" s="638"/>
      <c r="CH30" s="638"/>
      <c r="CI30" s="638"/>
      <c r="CJ30" s="638"/>
      <c r="CK30" s="638"/>
      <c r="CL30" s="638"/>
      <c r="CM30" s="638"/>
      <c r="CN30" s="638"/>
      <c r="CO30" s="638"/>
      <c r="CP30" s="638"/>
      <c r="CQ30" s="639"/>
      <c r="CR30" s="623">
        <v>1848824</v>
      </c>
      <c r="CS30" s="624"/>
      <c r="CT30" s="624"/>
      <c r="CU30" s="624"/>
      <c r="CV30" s="624"/>
      <c r="CW30" s="624"/>
      <c r="CX30" s="624"/>
      <c r="CY30" s="625"/>
      <c r="CZ30" s="657">
        <v>17.100000000000001</v>
      </c>
      <c r="DA30" s="658"/>
      <c r="DB30" s="658"/>
      <c r="DC30" s="659"/>
      <c r="DD30" s="632">
        <v>1782754</v>
      </c>
      <c r="DE30" s="624"/>
      <c r="DF30" s="624"/>
      <c r="DG30" s="624"/>
      <c r="DH30" s="624"/>
      <c r="DI30" s="624"/>
      <c r="DJ30" s="624"/>
      <c r="DK30" s="625"/>
      <c r="DL30" s="632">
        <v>1497654</v>
      </c>
      <c r="DM30" s="624"/>
      <c r="DN30" s="624"/>
      <c r="DO30" s="624"/>
      <c r="DP30" s="624"/>
      <c r="DQ30" s="624"/>
      <c r="DR30" s="624"/>
      <c r="DS30" s="624"/>
      <c r="DT30" s="624"/>
      <c r="DU30" s="624"/>
      <c r="DV30" s="625"/>
      <c r="DW30" s="628">
        <v>19.5</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134352</v>
      </c>
      <c r="S31" s="624"/>
      <c r="T31" s="624"/>
      <c r="U31" s="624"/>
      <c r="V31" s="624"/>
      <c r="W31" s="624"/>
      <c r="X31" s="624"/>
      <c r="Y31" s="625"/>
      <c r="Z31" s="626">
        <v>1.2</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98.8</v>
      </c>
      <c r="BH31" s="655"/>
      <c r="BI31" s="655"/>
      <c r="BJ31" s="655"/>
      <c r="BK31" s="655"/>
      <c r="BL31" s="655"/>
      <c r="BM31" s="629">
        <v>93.6</v>
      </c>
      <c r="BN31" s="679"/>
      <c r="BO31" s="679"/>
      <c r="BP31" s="679"/>
      <c r="BQ31" s="680"/>
      <c r="BR31" s="678">
        <v>98.4</v>
      </c>
      <c r="BS31" s="655"/>
      <c r="BT31" s="655"/>
      <c r="BU31" s="655"/>
      <c r="BV31" s="655"/>
      <c r="BW31" s="655"/>
      <c r="BX31" s="629">
        <v>92.8</v>
      </c>
      <c r="BY31" s="679"/>
      <c r="BZ31" s="679"/>
      <c r="CA31" s="679"/>
      <c r="CB31" s="680"/>
      <c r="CD31" s="686"/>
      <c r="CE31" s="687"/>
      <c r="CF31" s="637" t="s">
        <v>294</v>
      </c>
      <c r="CG31" s="638"/>
      <c r="CH31" s="638"/>
      <c r="CI31" s="638"/>
      <c r="CJ31" s="638"/>
      <c r="CK31" s="638"/>
      <c r="CL31" s="638"/>
      <c r="CM31" s="638"/>
      <c r="CN31" s="638"/>
      <c r="CO31" s="638"/>
      <c r="CP31" s="638"/>
      <c r="CQ31" s="639"/>
      <c r="CR31" s="623">
        <v>151997</v>
      </c>
      <c r="CS31" s="655"/>
      <c r="CT31" s="655"/>
      <c r="CU31" s="655"/>
      <c r="CV31" s="655"/>
      <c r="CW31" s="655"/>
      <c r="CX31" s="655"/>
      <c r="CY31" s="656"/>
      <c r="CZ31" s="657">
        <v>1.4</v>
      </c>
      <c r="DA31" s="658"/>
      <c r="DB31" s="658"/>
      <c r="DC31" s="659"/>
      <c r="DD31" s="632">
        <v>146246</v>
      </c>
      <c r="DE31" s="655"/>
      <c r="DF31" s="655"/>
      <c r="DG31" s="655"/>
      <c r="DH31" s="655"/>
      <c r="DI31" s="655"/>
      <c r="DJ31" s="655"/>
      <c r="DK31" s="656"/>
      <c r="DL31" s="632">
        <v>146246</v>
      </c>
      <c r="DM31" s="655"/>
      <c r="DN31" s="655"/>
      <c r="DO31" s="655"/>
      <c r="DP31" s="655"/>
      <c r="DQ31" s="655"/>
      <c r="DR31" s="655"/>
      <c r="DS31" s="655"/>
      <c r="DT31" s="655"/>
      <c r="DU31" s="655"/>
      <c r="DV31" s="656"/>
      <c r="DW31" s="628">
        <v>1.9</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167179</v>
      </c>
      <c r="S32" s="624"/>
      <c r="T32" s="624"/>
      <c r="U32" s="624"/>
      <c r="V32" s="624"/>
      <c r="W32" s="624"/>
      <c r="X32" s="624"/>
      <c r="Y32" s="625"/>
      <c r="Z32" s="626">
        <v>1.5</v>
      </c>
      <c r="AA32" s="626"/>
      <c r="AB32" s="626"/>
      <c r="AC32" s="626"/>
      <c r="AD32" s="627">
        <v>20110</v>
      </c>
      <c r="AE32" s="627"/>
      <c r="AF32" s="627"/>
      <c r="AG32" s="627"/>
      <c r="AH32" s="627"/>
      <c r="AI32" s="627"/>
      <c r="AJ32" s="627"/>
      <c r="AK32" s="627"/>
      <c r="AL32" s="628">
        <v>0.3</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98.5</v>
      </c>
      <c r="BH32" s="691"/>
      <c r="BI32" s="691"/>
      <c r="BJ32" s="691"/>
      <c r="BK32" s="691"/>
      <c r="BL32" s="691"/>
      <c r="BM32" s="692">
        <v>91.4</v>
      </c>
      <c r="BN32" s="691"/>
      <c r="BO32" s="691"/>
      <c r="BP32" s="691"/>
      <c r="BQ32" s="693"/>
      <c r="BR32" s="690">
        <v>98.5</v>
      </c>
      <c r="BS32" s="691"/>
      <c r="BT32" s="691"/>
      <c r="BU32" s="691"/>
      <c r="BV32" s="691"/>
      <c r="BW32" s="691"/>
      <c r="BX32" s="692">
        <v>91.2</v>
      </c>
      <c r="BY32" s="691"/>
      <c r="BZ32" s="691"/>
      <c r="CA32" s="691"/>
      <c r="CB32" s="693"/>
      <c r="CD32" s="688"/>
      <c r="CE32" s="689"/>
      <c r="CF32" s="637" t="s">
        <v>297</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955600</v>
      </c>
      <c r="S33" s="624"/>
      <c r="T33" s="624"/>
      <c r="U33" s="624"/>
      <c r="V33" s="624"/>
      <c r="W33" s="624"/>
      <c r="X33" s="624"/>
      <c r="Y33" s="625"/>
      <c r="Z33" s="626">
        <v>8.5</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5237236</v>
      </c>
      <c r="CS33" s="655"/>
      <c r="CT33" s="655"/>
      <c r="CU33" s="655"/>
      <c r="CV33" s="655"/>
      <c r="CW33" s="655"/>
      <c r="CX33" s="655"/>
      <c r="CY33" s="656"/>
      <c r="CZ33" s="657">
        <v>48.4</v>
      </c>
      <c r="DA33" s="658"/>
      <c r="DB33" s="658"/>
      <c r="DC33" s="659"/>
      <c r="DD33" s="632">
        <v>4396985</v>
      </c>
      <c r="DE33" s="655"/>
      <c r="DF33" s="655"/>
      <c r="DG33" s="655"/>
      <c r="DH33" s="655"/>
      <c r="DI33" s="655"/>
      <c r="DJ33" s="655"/>
      <c r="DK33" s="656"/>
      <c r="DL33" s="632">
        <v>2956093</v>
      </c>
      <c r="DM33" s="655"/>
      <c r="DN33" s="655"/>
      <c r="DO33" s="655"/>
      <c r="DP33" s="655"/>
      <c r="DQ33" s="655"/>
      <c r="DR33" s="655"/>
      <c r="DS33" s="655"/>
      <c r="DT33" s="655"/>
      <c r="DU33" s="655"/>
      <c r="DV33" s="656"/>
      <c r="DW33" s="628">
        <v>38.5</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1413402</v>
      </c>
      <c r="CS34" s="624"/>
      <c r="CT34" s="624"/>
      <c r="CU34" s="624"/>
      <c r="CV34" s="624"/>
      <c r="CW34" s="624"/>
      <c r="CX34" s="624"/>
      <c r="CY34" s="625"/>
      <c r="CZ34" s="657">
        <v>13.1</v>
      </c>
      <c r="DA34" s="658"/>
      <c r="DB34" s="658"/>
      <c r="DC34" s="659"/>
      <c r="DD34" s="632">
        <v>1057400</v>
      </c>
      <c r="DE34" s="624"/>
      <c r="DF34" s="624"/>
      <c r="DG34" s="624"/>
      <c r="DH34" s="624"/>
      <c r="DI34" s="624"/>
      <c r="DJ34" s="624"/>
      <c r="DK34" s="625"/>
      <c r="DL34" s="632">
        <v>854800</v>
      </c>
      <c r="DM34" s="624"/>
      <c r="DN34" s="624"/>
      <c r="DO34" s="624"/>
      <c r="DP34" s="624"/>
      <c r="DQ34" s="624"/>
      <c r="DR34" s="624"/>
      <c r="DS34" s="624"/>
      <c r="DT34" s="624"/>
      <c r="DU34" s="624"/>
      <c r="DV34" s="625"/>
      <c r="DW34" s="628">
        <v>11.1</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380100</v>
      </c>
      <c r="S35" s="624"/>
      <c r="T35" s="624"/>
      <c r="U35" s="624"/>
      <c r="V35" s="624"/>
      <c r="W35" s="624"/>
      <c r="X35" s="624"/>
      <c r="Y35" s="625"/>
      <c r="Z35" s="626">
        <v>3.4</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1554263</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1911</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121805</v>
      </c>
      <c r="CS35" s="655"/>
      <c r="CT35" s="655"/>
      <c r="CU35" s="655"/>
      <c r="CV35" s="655"/>
      <c r="CW35" s="655"/>
      <c r="CX35" s="655"/>
      <c r="CY35" s="656"/>
      <c r="CZ35" s="657">
        <v>1.1000000000000001</v>
      </c>
      <c r="DA35" s="658"/>
      <c r="DB35" s="658"/>
      <c r="DC35" s="659"/>
      <c r="DD35" s="632">
        <v>98344</v>
      </c>
      <c r="DE35" s="655"/>
      <c r="DF35" s="655"/>
      <c r="DG35" s="655"/>
      <c r="DH35" s="655"/>
      <c r="DI35" s="655"/>
      <c r="DJ35" s="655"/>
      <c r="DK35" s="656"/>
      <c r="DL35" s="632">
        <v>87086</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11192521</v>
      </c>
      <c r="S36" s="696"/>
      <c r="T36" s="696"/>
      <c r="U36" s="696"/>
      <c r="V36" s="696"/>
      <c r="W36" s="696"/>
      <c r="X36" s="696"/>
      <c r="Y36" s="697"/>
      <c r="Z36" s="698">
        <v>100</v>
      </c>
      <c r="AA36" s="698"/>
      <c r="AB36" s="698"/>
      <c r="AC36" s="698"/>
      <c r="AD36" s="699">
        <v>7302730</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283895</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-43809</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1308933</v>
      </c>
      <c r="CS36" s="624"/>
      <c r="CT36" s="624"/>
      <c r="CU36" s="624"/>
      <c r="CV36" s="624"/>
      <c r="CW36" s="624"/>
      <c r="CX36" s="624"/>
      <c r="CY36" s="625"/>
      <c r="CZ36" s="657">
        <v>12.1</v>
      </c>
      <c r="DA36" s="658"/>
      <c r="DB36" s="658"/>
      <c r="DC36" s="659"/>
      <c r="DD36" s="632">
        <v>1217489</v>
      </c>
      <c r="DE36" s="624"/>
      <c r="DF36" s="624"/>
      <c r="DG36" s="624"/>
      <c r="DH36" s="624"/>
      <c r="DI36" s="624"/>
      <c r="DJ36" s="624"/>
      <c r="DK36" s="625"/>
      <c r="DL36" s="632">
        <v>1020655</v>
      </c>
      <c r="DM36" s="624"/>
      <c r="DN36" s="624"/>
      <c r="DO36" s="624"/>
      <c r="DP36" s="624"/>
      <c r="DQ36" s="624"/>
      <c r="DR36" s="624"/>
      <c r="DS36" s="624"/>
      <c r="DT36" s="624"/>
      <c r="DU36" s="624"/>
      <c r="DV36" s="625"/>
      <c r="DW36" s="628">
        <v>13.3</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135395</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3317</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623774</v>
      </c>
      <c r="CS37" s="655"/>
      <c r="CT37" s="655"/>
      <c r="CU37" s="655"/>
      <c r="CV37" s="655"/>
      <c r="CW37" s="655"/>
      <c r="CX37" s="655"/>
      <c r="CY37" s="656"/>
      <c r="CZ37" s="657">
        <v>5.8</v>
      </c>
      <c r="DA37" s="658"/>
      <c r="DB37" s="658"/>
      <c r="DC37" s="659"/>
      <c r="DD37" s="632">
        <v>623774</v>
      </c>
      <c r="DE37" s="655"/>
      <c r="DF37" s="655"/>
      <c r="DG37" s="655"/>
      <c r="DH37" s="655"/>
      <c r="DI37" s="655"/>
      <c r="DJ37" s="655"/>
      <c r="DK37" s="656"/>
      <c r="DL37" s="632">
        <v>623774</v>
      </c>
      <c r="DM37" s="655"/>
      <c r="DN37" s="655"/>
      <c r="DO37" s="655"/>
      <c r="DP37" s="655"/>
      <c r="DQ37" s="655"/>
      <c r="DR37" s="655"/>
      <c r="DS37" s="655"/>
      <c r="DT37" s="655"/>
      <c r="DU37" s="655"/>
      <c r="DV37" s="656"/>
      <c r="DW37" s="628">
        <v>8.1</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126097</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5876</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1412082</v>
      </c>
      <c r="CS38" s="624"/>
      <c r="CT38" s="624"/>
      <c r="CU38" s="624"/>
      <c r="CV38" s="624"/>
      <c r="CW38" s="624"/>
      <c r="CX38" s="624"/>
      <c r="CY38" s="625"/>
      <c r="CZ38" s="657">
        <v>13</v>
      </c>
      <c r="DA38" s="658"/>
      <c r="DB38" s="658"/>
      <c r="DC38" s="659"/>
      <c r="DD38" s="632">
        <v>1216917</v>
      </c>
      <c r="DE38" s="624"/>
      <c r="DF38" s="624"/>
      <c r="DG38" s="624"/>
      <c r="DH38" s="624"/>
      <c r="DI38" s="624"/>
      <c r="DJ38" s="624"/>
      <c r="DK38" s="625"/>
      <c r="DL38" s="632">
        <v>993552</v>
      </c>
      <c r="DM38" s="624"/>
      <c r="DN38" s="624"/>
      <c r="DO38" s="624"/>
      <c r="DP38" s="624"/>
      <c r="DQ38" s="624"/>
      <c r="DR38" s="624"/>
      <c r="DS38" s="624"/>
      <c r="DT38" s="624"/>
      <c r="DU38" s="624"/>
      <c r="DV38" s="625"/>
      <c r="DW38" s="628">
        <v>12.9</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v>39406</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89</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966124</v>
      </c>
      <c r="CS39" s="655"/>
      <c r="CT39" s="655"/>
      <c r="CU39" s="655"/>
      <c r="CV39" s="655"/>
      <c r="CW39" s="655"/>
      <c r="CX39" s="655"/>
      <c r="CY39" s="656"/>
      <c r="CZ39" s="657">
        <v>8.9</v>
      </c>
      <c r="DA39" s="658"/>
      <c r="DB39" s="658"/>
      <c r="DC39" s="659"/>
      <c r="DD39" s="632">
        <v>806795</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261366</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133</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14890</v>
      </c>
      <c r="CS40" s="624"/>
      <c r="CT40" s="624"/>
      <c r="CU40" s="624"/>
      <c r="CV40" s="624"/>
      <c r="CW40" s="624"/>
      <c r="CX40" s="624"/>
      <c r="CY40" s="625"/>
      <c r="CZ40" s="657">
        <v>0.1</v>
      </c>
      <c r="DA40" s="658"/>
      <c r="DB40" s="658"/>
      <c r="DC40" s="659"/>
      <c r="DD40" s="632">
        <v>40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708104</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285</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1142567</v>
      </c>
      <c r="CS42" s="624"/>
      <c r="CT42" s="624"/>
      <c r="CU42" s="624"/>
      <c r="CV42" s="624"/>
      <c r="CW42" s="624"/>
      <c r="CX42" s="624"/>
      <c r="CY42" s="625"/>
      <c r="CZ42" s="657">
        <v>10.6</v>
      </c>
      <c r="DA42" s="706"/>
      <c r="DB42" s="706"/>
      <c r="DC42" s="707"/>
      <c r="DD42" s="632">
        <v>415149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34964</v>
      </c>
      <c r="CS43" s="655"/>
      <c r="CT43" s="655"/>
      <c r="CU43" s="655"/>
      <c r="CV43" s="655"/>
      <c r="CW43" s="655"/>
      <c r="CX43" s="655"/>
      <c r="CY43" s="656"/>
      <c r="CZ43" s="657">
        <v>0.3</v>
      </c>
      <c r="DA43" s="658"/>
      <c r="DB43" s="658"/>
      <c r="DC43" s="659"/>
      <c r="DD43" s="632">
        <v>34680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1131626</v>
      </c>
      <c r="CS44" s="624"/>
      <c r="CT44" s="624"/>
      <c r="CU44" s="624"/>
      <c r="CV44" s="624"/>
      <c r="CW44" s="624"/>
      <c r="CX44" s="624"/>
      <c r="CY44" s="625"/>
      <c r="CZ44" s="657">
        <v>10.5</v>
      </c>
      <c r="DA44" s="706"/>
      <c r="DB44" s="706"/>
      <c r="DC44" s="707"/>
      <c r="DD44" s="632">
        <v>404208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461739</v>
      </c>
      <c r="CS45" s="655"/>
      <c r="CT45" s="655"/>
      <c r="CU45" s="655"/>
      <c r="CV45" s="655"/>
      <c r="CW45" s="655"/>
      <c r="CX45" s="655"/>
      <c r="CY45" s="656"/>
      <c r="CZ45" s="657">
        <v>4.3</v>
      </c>
      <c r="DA45" s="658"/>
      <c r="DB45" s="658"/>
      <c r="DC45" s="659"/>
      <c r="DD45" s="632">
        <v>76547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591998</v>
      </c>
      <c r="CS46" s="624"/>
      <c r="CT46" s="624"/>
      <c r="CU46" s="624"/>
      <c r="CV46" s="624"/>
      <c r="CW46" s="624"/>
      <c r="CX46" s="624"/>
      <c r="CY46" s="625"/>
      <c r="CZ46" s="657">
        <v>5.5</v>
      </c>
      <c r="DA46" s="706"/>
      <c r="DB46" s="706"/>
      <c r="DC46" s="707"/>
      <c r="DD46" s="632">
        <v>303320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10941</v>
      </c>
      <c r="CS47" s="655"/>
      <c r="CT47" s="655"/>
      <c r="CU47" s="655"/>
      <c r="CV47" s="655"/>
      <c r="CW47" s="655"/>
      <c r="CX47" s="655"/>
      <c r="CY47" s="656"/>
      <c r="CZ47" s="657">
        <v>0.1</v>
      </c>
      <c r="DA47" s="658"/>
      <c r="DB47" s="658"/>
      <c r="DC47" s="659"/>
      <c r="DD47" s="632">
        <v>10941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10825143</v>
      </c>
      <c r="CS49" s="691"/>
      <c r="CT49" s="691"/>
      <c r="CU49" s="691"/>
      <c r="CV49" s="691"/>
      <c r="CW49" s="691"/>
      <c r="CX49" s="691"/>
      <c r="CY49" s="718"/>
      <c r="CZ49" s="719">
        <v>100</v>
      </c>
      <c r="DA49" s="720"/>
      <c r="DB49" s="720"/>
      <c r="DC49" s="721"/>
      <c r="DD49" s="722">
        <v>8399992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11061</v>
      </c>
      <c r="R7" s="753"/>
      <c r="S7" s="753"/>
      <c r="T7" s="753"/>
      <c r="U7" s="753"/>
      <c r="V7" s="753">
        <v>10697</v>
      </c>
      <c r="W7" s="753"/>
      <c r="X7" s="753"/>
      <c r="Y7" s="753"/>
      <c r="Z7" s="753"/>
      <c r="AA7" s="753">
        <v>364</v>
      </c>
      <c r="AB7" s="753"/>
      <c r="AC7" s="753"/>
      <c r="AD7" s="753"/>
      <c r="AE7" s="754"/>
      <c r="AF7" s="755">
        <v>299</v>
      </c>
      <c r="AG7" s="756"/>
      <c r="AH7" s="756"/>
      <c r="AI7" s="756"/>
      <c r="AJ7" s="757"/>
      <c r="AK7" s="792">
        <v>298</v>
      </c>
      <c r="AL7" s="793"/>
      <c r="AM7" s="793"/>
      <c r="AN7" s="793"/>
      <c r="AO7" s="793"/>
      <c r="AP7" s="793">
        <v>13289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545</v>
      </c>
      <c r="BT7" s="797"/>
      <c r="BU7" s="797"/>
      <c r="BV7" s="797"/>
      <c r="BW7" s="797"/>
      <c r="BX7" s="797"/>
      <c r="BY7" s="797"/>
      <c r="BZ7" s="797"/>
      <c r="CA7" s="797"/>
      <c r="CB7" s="797"/>
      <c r="CC7" s="797"/>
      <c r="CD7" s="797"/>
      <c r="CE7" s="797"/>
      <c r="CF7" s="797"/>
      <c r="CG7" s="798"/>
      <c r="CH7" s="789">
        <v>8</v>
      </c>
      <c r="CI7" s="790"/>
      <c r="CJ7" s="790"/>
      <c r="CK7" s="790"/>
      <c r="CL7" s="791"/>
      <c r="CM7" s="789">
        <v>21</v>
      </c>
      <c r="CN7" s="790"/>
      <c r="CO7" s="790"/>
      <c r="CP7" s="790"/>
      <c r="CQ7" s="791"/>
      <c r="CR7" s="789">
        <v>10</v>
      </c>
      <c r="CS7" s="790"/>
      <c r="CT7" s="790"/>
      <c r="CU7" s="790"/>
      <c r="CV7" s="791"/>
      <c r="CW7" s="789">
        <v>0</v>
      </c>
      <c r="CX7" s="790"/>
      <c r="CY7" s="790"/>
      <c r="CZ7" s="790"/>
      <c r="DA7" s="791"/>
      <c r="DB7" s="789" t="s">
        <v>551</v>
      </c>
      <c r="DC7" s="790"/>
      <c r="DD7" s="790"/>
      <c r="DE7" s="790"/>
      <c r="DF7" s="791"/>
      <c r="DG7" s="789" t="s">
        <v>553</v>
      </c>
      <c r="DH7" s="790"/>
      <c r="DI7" s="790"/>
      <c r="DJ7" s="790"/>
      <c r="DK7" s="791"/>
      <c r="DL7" s="789" t="s">
        <v>551</v>
      </c>
      <c r="DM7" s="790"/>
      <c r="DN7" s="790"/>
      <c r="DO7" s="790"/>
      <c r="DP7" s="791"/>
      <c r="DQ7" s="789" t="s">
        <v>551</v>
      </c>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171</v>
      </c>
      <c r="R8" s="777"/>
      <c r="S8" s="777"/>
      <c r="T8" s="777"/>
      <c r="U8" s="777"/>
      <c r="V8" s="777">
        <v>171</v>
      </c>
      <c r="W8" s="777"/>
      <c r="X8" s="777"/>
      <c r="Y8" s="777"/>
      <c r="Z8" s="777"/>
      <c r="AA8" s="777" t="s">
        <v>554</v>
      </c>
      <c r="AB8" s="777"/>
      <c r="AC8" s="777"/>
      <c r="AD8" s="777"/>
      <c r="AE8" s="778"/>
      <c r="AF8" s="779" t="s">
        <v>554</v>
      </c>
      <c r="AG8" s="780"/>
      <c r="AH8" s="780"/>
      <c r="AI8" s="780"/>
      <c r="AJ8" s="781"/>
      <c r="AK8" s="782" t="s">
        <v>546</v>
      </c>
      <c r="AL8" s="783"/>
      <c r="AM8" s="783"/>
      <c r="AN8" s="783"/>
      <c r="AO8" s="783"/>
      <c r="AP8" s="783" t="s">
        <v>546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t="s">
        <v>363</v>
      </c>
      <c r="C9" s="774"/>
      <c r="D9" s="774"/>
      <c r="E9" s="774"/>
      <c r="F9" s="774"/>
      <c r="G9" s="774"/>
      <c r="H9" s="774"/>
      <c r="I9" s="774"/>
      <c r="J9" s="774"/>
      <c r="K9" s="774"/>
      <c r="L9" s="774"/>
      <c r="M9" s="774"/>
      <c r="N9" s="774"/>
      <c r="O9" s="774"/>
      <c r="P9" s="775"/>
      <c r="Q9" s="776">
        <v>73</v>
      </c>
      <c r="R9" s="777"/>
      <c r="S9" s="777"/>
      <c r="T9" s="777"/>
      <c r="U9" s="777"/>
      <c r="V9" s="777">
        <v>73</v>
      </c>
      <c r="W9" s="777"/>
      <c r="X9" s="777"/>
      <c r="Y9" s="777"/>
      <c r="Z9" s="777"/>
      <c r="AA9" s="777">
        <v>0</v>
      </c>
      <c r="AB9" s="777"/>
      <c r="AC9" s="777"/>
      <c r="AD9" s="777"/>
      <c r="AE9" s="778"/>
      <c r="AF9" s="779">
        <v>0</v>
      </c>
      <c r="AG9" s="780"/>
      <c r="AH9" s="780"/>
      <c r="AI9" s="780"/>
      <c r="AJ9" s="781"/>
      <c r="AK9" s="782" t="s">
        <v>546</v>
      </c>
      <c r="AL9" s="783"/>
      <c r="AM9" s="783"/>
      <c r="AN9" s="783"/>
      <c r="AO9" s="783"/>
      <c r="AP9" s="783" t="s">
        <v>548</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t="s">
        <v>364</v>
      </c>
      <c r="C10" s="774"/>
      <c r="D10" s="774"/>
      <c r="E10" s="774"/>
      <c r="F10" s="774"/>
      <c r="G10" s="774"/>
      <c r="H10" s="774"/>
      <c r="I10" s="774"/>
      <c r="J10" s="774"/>
      <c r="K10" s="774"/>
      <c r="L10" s="774"/>
      <c r="M10" s="774"/>
      <c r="N10" s="774"/>
      <c r="O10" s="774"/>
      <c r="P10" s="775"/>
      <c r="Q10" s="776">
        <v>10</v>
      </c>
      <c r="R10" s="777"/>
      <c r="S10" s="777"/>
      <c r="T10" s="777"/>
      <c r="U10" s="777"/>
      <c r="V10" s="777">
        <v>6</v>
      </c>
      <c r="W10" s="777"/>
      <c r="X10" s="777"/>
      <c r="Y10" s="777"/>
      <c r="Z10" s="777"/>
      <c r="AA10" s="777">
        <v>4</v>
      </c>
      <c r="AB10" s="777"/>
      <c r="AC10" s="777"/>
      <c r="AD10" s="777"/>
      <c r="AE10" s="778"/>
      <c r="AF10" s="779">
        <v>4</v>
      </c>
      <c r="AG10" s="780"/>
      <c r="AH10" s="780"/>
      <c r="AI10" s="780"/>
      <c r="AJ10" s="781"/>
      <c r="AK10" s="782" t="s">
        <v>547</v>
      </c>
      <c r="AL10" s="783"/>
      <c r="AM10" s="783"/>
      <c r="AN10" s="783"/>
      <c r="AO10" s="783"/>
      <c r="AP10" s="783" t="s">
        <v>546</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366</v>
      </c>
      <c r="B23" s="808" t="s">
        <v>367</v>
      </c>
      <c r="C23" s="809"/>
      <c r="D23" s="809"/>
      <c r="E23" s="809"/>
      <c r="F23" s="809"/>
      <c r="G23" s="809"/>
      <c r="H23" s="809"/>
      <c r="I23" s="809"/>
      <c r="J23" s="809"/>
      <c r="K23" s="809"/>
      <c r="L23" s="809"/>
      <c r="M23" s="809"/>
      <c r="N23" s="809"/>
      <c r="O23" s="809"/>
      <c r="P23" s="810"/>
      <c r="Q23" s="811">
        <v>11193</v>
      </c>
      <c r="R23" s="812"/>
      <c r="S23" s="812"/>
      <c r="T23" s="812"/>
      <c r="U23" s="812"/>
      <c r="V23" s="812">
        <v>10825</v>
      </c>
      <c r="W23" s="812"/>
      <c r="X23" s="812"/>
      <c r="Y23" s="812"/>
      <c r="Z23" s="812"/>
      <c r="AA23" s="812">
        <v>368</v>
      </c>
      <c r="AB23" s="812"/>
      <c r="AC23" s="812"/>
      <c r="AD23" s="812"/>
      <c r="AE23" s="813"/>
      <c r="AF23" s="814">
        <v>303</v>
      </c>
      <c r="AG23" s="812"/>
      <c r="AH23" s="812"/>
      <c r="AI23" s="812"/>
      <c r="AJ23" s="815"/>
      <c r="AK23" s="816"/>
      <c r="AL23" s="817"/>
      <c r="AM23" s="817"/>
      <c r="AN23" s="817"/>
      <c r="AO23" s="817"/>
      <c r="AP23" s="812">
        <v>13289</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378</v>
      </c>
      <c r="C28" s="750"/>
      <c r="D28" s="750"/>
      <c r="E28" s="750"/>
      <c r="F28" s="750"/>
      <c r="G28" s="750"/>
      <c r="H28" s="750"/>
      <c r="I28" s="750"/>
      <c r="J28" s="750"/>
      <c r="K28" s="750"/>
      <c r="L28" s="750"/>
      <c r="M28" s="750"/>
      <c r="N28" s="750"/>
      <c r="O28" s="750"/>
      <c r="P28" s="751"/>
      <c r="Q28" s="840">
        <v>2975</v>
      </c>
      <c r="R28" s="841"/>
      <c r="S28" s="841"/>
      <c r="T28" s="841"/>
      <c r="U28" s="841"/>
      <c r="V28" s="841">
        <v>2973</v>
      </c>
      <c r="W28" s="841"/>
      <c r="X28" s="841"/>
      <c r="Y28" s="841"/>
      <c r="Z28" s="841"/>
      <c r="AA28" s="841">
        <v>2</v>
      </c>
      <c r="AB28" s="841"/>
      <c r="AC28" s="841"/>
      <c r="AD28" s="841"/>
      <c r="AE28" s="842"/>
      <c r="AF28" s="843">
        <v>2</v>
      </c>
      <c r="AG28" s="841"/>
      <c r="AH28" s="841"/>
      <c r="AI28" s="841"/>
      <c r="AJ28" s="844"/>
      <c r="AK28" s="845">
        <v>261</v>
      </c>
      <c r="AL28" s="836"/>
      <c r="AM28" s="836"/>
      <c r="AN28" s="836"/>
      <c r="AO28" s="836"/>
      <c r="AP28" s="836" t="s">
        <v>548</v>
      </c>
      <c r="AQ28" s="836"/>
      <c r="AR28" s="836"/>
      <c r="AS28" s="836"/>
      <c r="AT28" s="836"/>
      <c r="AU28" s="836" t="s">
        <v>549</v>
      </c>
      <c r="AV28" s="836"/>
      <c r="AW28" s="836"/>
      <c r="AX28" s="836"/>
      <c r="AY28" s="836"/>
      <c r="AZ28" s="837" t="s">
        <v>546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379</v>
      </c>
      <c r="C29" s="774"/>
      <c r="D29" s="774"/>
      <c r="E29" s="774"/>
      <c r="F29" s="774"/>
      <c r="G29" s="774"/>
      <c r="H29" s="774"/>
      <c r="I29" s="774"/>
      <c r="J29" s="774"/>
      <c r="K29" s="774"/>
      <c r="L29" s="774"/>
      <c r="M29" s="774"/>
      <c r="N29" s="774"/>
      <c r="O29" s="774"/>
      <c r="P29" s="775"/>
      <c r="Q29" s="776">
        <v>2631</v>
      </c>
      <c r="R29" s="777"/>
      <c r="S29" s="777"/>
      <c r="T29" s="777"/>
      <c r="U29" s="777"/>
      <c r="V29" s="777">
        <v>2590</v>
      </c>
      <c r="W29" s="777"/>
      <c r="X29" s="777"/>
      <c r="Y29" s="777"/>
      <c r="Z29" s="777"/>
      <c r="AA29" s="777">
        <v>41</v>
      </c>
      <c r="AB29" s="777"/>
      <c r="AC29" s="777"/>
      <c r="AD29" s="777"/>
      <c r="AE29" s="778"/>
      <c r="AF29" s="779">
        <v>41</v>
      </c>
      <c r="AG29" s="780"/>
      <c r="AH29" s="780"/>
      <c r="AI29" s="780"/>
      <c r="AJ29" s="781"/>
      <c r="AK29" s="848">
        <v>362</v>
      </c>
      <c r="AL29" s="849"/>
      <c r="AM29" s="849"/>
      <c r="AN29" s="849"/>
      <c r="AO29" s="849"/>
      <c r="AP29" s="849">
        <v>17</v>
      </c>
      <c r="AQ29" s="849"/>
      <c r="AR29" s="849"/>
      <c r="AS29" s="849"/>
      <c r="AT29" s="849"/>
      <c r="AU29" s="849" t="s">
        <v>546</v>
      </c>
      <c r="AV29" s="849"/>
      <c r="AW29" s="849"/>
      <c r="AX29" s="849"/>
      <c r="AY29" s="849"/>
      <c r="AZ29" s="850" t="s">
        <v>546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380</v>
      </c>
      <c r="C30" s="774"/>
      <c r="D30" s="774"/>
      <c r="E30" s="774"/>
      <c r="F30" s="774"/>
      <c r="G30" s="774"/>
      <c r="H30" s="774"/>
      <c r="I30" s="774"/>
      <c r="J30" s="774"/>
      <c r="K30" s="774"/>
      <c r="L30" s="774"/>
      <c r="M30" s="774"/>
      <c r="N30" s="774"/>
      <c r="O30" s="774"/>
      <c r="P30" s="775"/>
      <c r="Q30" s="776">
        <v>192</v>
      </c>
      <c r="R30" s="777"/>
      <c r="S30" s="777"/>
      <c r="T30" s="777"/>
      <c r="U30" s="777"/>
      <c r="V30" s="777">
        <v>186</v>
      </c>
      <c r="W30" s="777"/>
      <c r="X30" s="777"/>
      <c r="Y30" s="777"/>
      <c r="Z30" s="777"/>
      <c r="AA30" s="777">
        <v>6</v>
      </c>
      <c r="AB30" s="777"/>
      <c r="AC30" s="777"/>
      <c r="AD30" s="777"/>
      <c r="AE30" s="778"/>
      <c r="AF30" s="779">
        <v>6</v>
      </c>
      <c r="AG30" s="780"/>
      <c r="AH30" s="780"/>
      <c r="AI30" s="780"/>
      <c r="AJ30" s="781"/>
      <c r="AK30" s="848">
        <v>78</v>
      </c>
      <c r="AL30" s="849"/>
      <c r="AM30" s="849"/>
      <c r="AN30" s="849"/>
      <c r="AO30" s="849"/>
      <c r="AP30" s="849" t="s">
        <v>546</v>
      </c>
      <c r="AQ30" s="849"/>
      <c r="AR30" s="849"/>
      <c r="AS30" s="849"/>
      <c r="AT30" s="849"/>
      <c r="AU30" s="849" t="s">
        <v>546</v>
      </c>
      <c r="AV30" s="849"/>
      <c r="AW30" s="849"/>
      <c r="AX30" s="849"/>
      <c r="AY30" s="849"/>
      <c r="AZ30" s="850" t="s">
        <v>546</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381</v>
      </c>
      <c r="C31" s="774"/>
      <c r="D31" s="774"/>
      <c r="E31" s="774"/>
      <c r="F31" s="774"/>
      <c r="G31" s="774"/>
      <c r="H31" s="774"/>
      <c r="I31" s="774"/>
      <c r="J31" s="774"/>
      <c r="K31" s="774"/>
      <c r="L31" s="774"/>
      <c r="M31" s="774"/>
      <c r="N31" s="774"/>
      <c r="O31" s="774"/>
      <c r="P31" s="775"/>
      <c r="Q31" s="776">
        <v>30</v>
      </c>
      <c r="R31" s="777"/>
      <c r="S31" s="777"/>
      <c r="T31" s="777"/>
      <c r="U31" s="777"/>
      <c r="V31" s="777">
        <v>30</v>
      </c>
      <c r="W31" s="777"/>
      <c r="X31" s="777"/>
      <c r="Y31" s="777"/>
      <c r="Z31" s="777"/>
      <c r="AA31" s="777" t="s">
        <v>546</v>
      </c>
      <c r="AB31" s="777"/>
      <c r="AC31" s="777"/>
      <c r="AD31" s="777"/>
      <c r="AE31" s="778"/>
      <c r="AF31" s="779" t="s">
        <v>109</v>
      </c>
      <c r="AG31" s="780"/>
      <c r="AH31" s="780"/>
      <c r="AI31" s="780"/>
      <c r="AJ31" s="781"/>
      <c r="AK31" s="848">
        <v>17</v>
      </c>
      <c r="AL31" s="849"/>
      <c r="AM31" s="849"/>
      <c r="AN31" s="849"/>
      <c r="AO31" s="849"/>
      <c r="AP31" s="849" t="s">
        <v>546</v>
      </c>
      <c r="AQ31" s="849"/>
      <c r="AR31" s="849"/>
      <c r="AS31" s="849"/>
      <c r="AT31" s="849"/>
      <c r="AU31" s="849" t="s">
        <v>546</v>
      </c>
      <c r="AV31" s="849"/>
      <c r="AW31" s="849"/>
      <c r="AX31" s="849"/>
      <c r="AY31" s="849"/>
      <c r="AZ31" s="850" t="s">
        <v>546</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381</v>
      </c>
      <c r="R32" s="777"/>
      <c r="S32" s="777"/>
      <c r="T32" s="777"/>
      <c r="U32" s="777"/>
      <c r="V32" s="777">
        <v>381</v>
      </c>
      <c r="W32" s="777"/>
      <c r="X32" s="777"/>
      <c r="Y32" s="777"/>
      <c r="Z32" s="777"/>
      <c r="AA32" s="777">
        <v>0</v>
      </c>
      <c r="AB32" s="777"/>
      <c r="AC32" s="777"/>
      <c r="AD32" s="777"/>
      <c r="AE32" s="778"/>
      <c r="AF32" s="779">
        <v>0</v>
      </c>
      <c r="AG32" s="780"/>
      <c r="AH32" s="780"/>
      <c r="AI32" s="780"/>
      <c r="AJ32" s="781"/>
      <c r="AK32" s="848">
        <v>135</v>
      </c>
      <c r="AL32" s="849"/>
      <c r="AM32" s="849"/>
      <c r="AN32" s="849"/>
      <c r="AO32" s="849"/>
      <c r="AP32" s="849">
        <v>225</v>
      </c>
      <c r="AQ32" s="849"/>
      <c r="AR32" s="849"/>
      <c r="AS32" s="849"/>
      <c r="AT32" s="849"/>
      <c r="AU32" s="849">
        <v>59</v>
      </c>
      <c r="AV32" s="849"/>
      <c r="AW32" s="849"/>
      <c r="AX32" s="849"/>
      <c r="AY32" s="849"/>
      <c r="AZ32" s="850" t="s">
        <v>546</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v>1086</v>
      </c>
      <c r="R33" s="777"/>
      <c r="S33" s="777"/>
      <c r="T33" s="777"/>
      <c r="U33" s="777"/>
      <c r="V33" s="777">
        <v>1066</v>
      </c>
      <c r="W33" s="777"/>
      <c r="X33" s="777"/>
      <c r="Y33" s="777"/>
      <c r="Z33" s="777"/>
      <c r="AA33" s="777">
        <v>20</v>
      </c>
      <c r="AB33" s="777"/>
      <c r="AC33" s="777"/>
      <c r="AD33" s="777"/>
      <c r="AE33" s="778"/>
      <c r="AF33" s="779">
        <v>1061</v>
      </c>
      <c r="AG33" s="780"/>
      <c r="AH33" s="780"/>
      <c r="AI33" s="780"/>
      <c r="AJ33" s="781"/>
      <c r="AK33" s="848">
        <v>126</v>
      </c>
      <c r="AL33" s="849"/>
      <c r="AM33" s="849"/>
      <c r="AN33" s="849"/>
      <c r="AO33" s="849"/>
      <c r="AP33" s="849">
        <v>1499</v>
      </c>
      <c r="AQ33" s="849"/>
      <c r="AR33" s="849"/>
      <c r="AS33" s="849"/>
      <c r="AT33" s="849"/>
      <c r="AU33" s="849">
        <v>966</v>
      </c>
      <c r="AV33" s="849"/>
      <c r="AW33" s="849"/>
      <c r="AX33" s="849"/>
      <c r="AY33" s="849"/>
      <c r="AZ33" s="850" t="s">
        <v>546</v>
      </c>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385</v>
      </c>
      <c r="C34" s="774"/>
      <c r="D34" s="774"/>
      <c r="E34" s="774"/>
      <c r="F34" s="774"/>
      <c r="G34" s="774"/>
      <c r="H34" s="774"/>
      <c r="I34" s="774"/>
      <c r="J34" s="774"/>
      <c r="K34" s="774"/>
      <c r="L34" s="774"/>
      <c r="M34" s="774"/>
      <c r="N34" s="774"/>
      <c r="O34" s="774"/>
      <c r="P34" s="775"/>
      <c r="Q34" s="776">
        <v>287</v>
      </c>
      <c r="R34" s="777"/>
      <c r="S34" s="777"/>
      <c r="T34" s="777"/>
      <c r="U34" s="777"/>
      <c r="V34" s="777">
        <v>274</v>
      </c>
      <c r="W34" s="777"/>
      <c r="X34" s="777"/>
      <c r="Y34" s="777"/>
      <c r="Z34" s="777"/>
      <c r="AA34" s="777">
        <v>12</v>
      </c>
      <c r="AB34" s="777"/>
      <c r="AC34" s="777"/>
      <c r="AD34" s="777"/>
      <c r="AE34" s="778"/>
      <c r="AF34" s="779">
        <v>12</v>
      </c>
      <c r="AG34" s="780"/>
      <c r="AH34" s="780"/>
      <c r="AI34" s="780"/>
      <c r="AJ34" s="781"/>
      <c r="AK34" s="848">
        <v>39</v>
      </c>
      <c r="AL34" s="849"/>
      <c r="AM34" s="849"/>
      <c r="AN34" s="849"/>
      <c r="AO34" s="849"/>
      <c r="AP34" s="849" t="s">
        <v>546</v>
      </c>
      <c r="AQ34" s="849"/>
      <c r="AR34" s="849"/>
      <c r="AS34" s="849"/>
      <c r="AT34" s="849"/>
      <c r="AU34" s="849" t="s">
        <v>546</v>
      </c>
      <c r="AV34" s="849"/>
      <c r="AW34" s="849"/>
      <c r="AX34" s="849"/>
      <c r="AY34" s="849"/>
      <c r="AZ34" s="850" t="s">
        <v>546</v>
      </c>
      <c r="BA34" s="850"/>
      <c r="BB34" s="850"/>
      <c r="BC34" s="850"/>
      <c r="BD34" s="850"/>
      <c r="BE34" s="846" t="s">
        <v>386</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387</v>
      </c>
      <c r="C35" s="774"/>
      <c r="D35" s="774"/>
      <c r="E35" s="774"/>
      <c r="F35" s="774"/>
      <c r="G35" s="774"/>
      <c r="H35" s="774"/>
      <c r="I35" s="774"/>
      <c r="J35" s="774"/>
      <c r="K35" s="774"/>
      <c r="L35" s="774"/>
      <c r="M35" s="774"/>
      <c r="N35" s="774"/>
      <c r="O35" s="774"/>
      <c r="P35" s="775"/>
      <c r="Q35" s="776">
        <v>253</v>
      </c>
      <c r="R35" s="777"/>
      <c r="S35" s="777"/>
      <c r="T35" s="777"/>
      <c r="U35" s="777"/>
      <c r="V35" s="777">
        <v>253</v>
      </c>
      <c r="W35" s="777"/>
      <c r="X35" s="777"/>
      <c r="Y35" s="777"/>
      <c r="Z35" s="777"/>
      <c r="AA35" s="777" t="s">
        <v>548</v>
      </c>
      <c r="AB35" s="777"/>
      <c r="AC35" s="777"/>
      <c r="AD35" s="777"/>
      <c r="AE35" s="778"/>
      <c r="AF35" s="779" t="s">
        <v>109</v>
      </c>
      <c r="AG35" s="780"/>
      <c r="AH35" s="780"/>
      <c r="AI35" s="780"/>
      <c r="AJ35" s="781"/>
      <c r="AK35" s="848">
        <v>62</v>
      </c>
      <c r="AL35" s="849"/>
      <c r="AM35" s="849"/>
      <c r="AN35" s="849"/>
      <c r="AO35" s="849"/>
      <c r="AP35" s="849">
        <v>1330</v>
      </c>
      <c r="AQ35" s="849"/>
      <c r="AR35" s="849"/>
      <c r="AS35" s="849"/>
      <c r="AT35" s="849"/>
      <c r="AU35" s="849">
        <v>1330</v>
      </c>
      <c r="AV35" s="849"/>
      <c r="AW35" s="849"/>
      <c r="AX35" s="849"/>
      <c r="AY35" s="849"/>
      <c r="AZ35" s="850" t="s">
        <v>546</v>
      </c>
      <c r="BA35" s="850"/>
      <c r="BB35" s="850"/>
      <c r="BC35" s="850"/>
      <c r="BD35" s="850"/>
      <c r="BE35" s="846" t="s">
        <v>386</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388</v>
      </c>
      <c r="C36" s="774"/>
      <c r="D36" s="774"/>
      <c r="E36" s="774"/>
      <c r="F36" s="774"/>
      <c r="G36" s="774"/>
      <c r="H36" s="774"/>
      <c r="I36" s="774"/>
      <c r="J36" s="774"/>
      <c r="K36" s="774"/>
      <c r="L36" s="774"/>
      <c r="M36" s="774"/>
      <c r="N36" s="774"/>
      <c r="O36" s="774"/>
      <c r="P36" s="775"/>
      <c r="Q36" s="776">
        <v>266</v>
      </c>
      <c r="R36" s="777"/>
      <c r="S36" s="777"/>
      <c r="T36" s="777"/>
      <c r="U36" s="777"/>
      <c r="V36" s="777">
        <v>266</v>
      </c>
      <c r="W36" s="777"/>
      <c r="X36" s="777"/>
      <c r="Y36" s="777"/>
      <c r="Z36" s="777"/>
      <c r="AA36" s="777">
        <v>0</v>
      </c>
      <c r="AB36" s="777"/>
      <c r="AC36" s="777"/>
      <c r="AD36" s="777"/>
      <c r="AE36" s="778"/>
      <c r="AF36" s="779">
        <v>0</v>
      </c>
      <c r="AG36" s="780"/>
      <c r="AH36" s="780"/>
      <c r="AI36" s="780"/>
      <c r="AJ36" s="781"/>
      <c r="AK36" s="848">
        <v>221</v>
      </c>
      <c r="AL36" s="849"/>
      <c r="AM36" s="849"/>
      <c r="AN36" s="849"/>
      <c r="AO36" s="849"/>
      <c r="AP36" s="849">
        <v>2021</v>
      </c>
      <c r="AQ36" s="849"/>
      <c r="AR36" s="849"/>
      <c r="AS36" s="849"/>
      <c r="AT36" s="849"/>
      <c r="AU36" s="849">
        <v>1965</v>
      </c>
      <c r="AV36" s="849"/>
      <c r="AW36" s="849"/>
      <c r="AX36" s="849"/>
      <c r="AY36" s="849"/>
      <c r="AZ36" s="850" t="s">
        <v>546</v>
      </c>
      <c r="BA36" s="850"/>
      <c r="BB36" s="850"/>
      <c r="BC36" s="850"/>
      <c r="BD36" s="850"/>
      <c r="BE36" s="846" t="s">
        <v>386</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366</v>
      </c>
      <c r="B63" s="808" t="s">
        <v>390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1123</v>
      </c>
      <c r="AG63" s="860"/>
      <c r="AH63" s="860"/>
      <c r="AI63" s="860"/>
      <c r="AJ63" s="861"/>
      <c r="AK63" s="862"/>
      <c r="AL63" s="857"/>
      <c r="AM63" s="857"/>
      <c r="AN63" s="857"/>
      <c r="AO63" s="857"/>
      <c r="AP63" s="860">
        <v>5092</v>
      </c>
      <c r="AQ63" s="860"/>
      <c r="AR63" s="860"/>
      <c r="AS63" s="860"/>
      <c r="AT63" s="860"/>
      <c r="AU63" s="860">
        <v>4320</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392</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393</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536</v>
      </c>
      <c r="C68" s="888"/>
      <c r="D68" s="888"/>
      <c r="E68" s="888"/>
      <c r="F68" s="888"/>
      <c r="G68" s="888"/>
      <c r="H68" s="888"/>
      <c r="I68" s="888"/>
      <c r="J68" s="888"/>
      <c r="K68" s="888"/>
      <c r="L68" s="888"/>
      <c r="M68" s="888"/>
      <c r="N68" s="888"/>
      <c r="O68" s="888"/>
      <c r="P68" s="889"/>
      <c r="Q68" s="890">
        <v>8194</v>
      </c>
      <c r="R68" s="884"/>
      <c r="S68" s="884"/>
      <c r="T68" s="884"/>
      <c r="U68" s="884"/>
      <c r="V68" s="884">
        <v>7939</v>
      </c>
      <c r="W68" s="884"/>
      <c r="X68" s="884"/>
      <c r="Y68" s="884"/>
      <c r="Z68" s="884"/>
      <c r="AA68" s="884">
        <v>255</v>
      </c>
      <c r="AB68" s="884"/>
      <c r="AC68" s="884"/>
      <c r="AD68" s="884"/>
      <c r="AE68" s="884"/>
      <c r="AF68" s="884">
        <v>234</v>
      </c>
      <c r="AG68" s="884"/>
      <c r="AH68" s="884"/>
      <c r="AI68" s="884"/>
      <c r="AJ68" s="884"/>
      <c r="AK68" s="884">
        <v>5</v>
      </c>
      <c r="AL68" s="884"/>
      <c r="AM68" s="884"/>
      <c r="AN68" s="884"/>
      <c r="AO68" s="884"/>
      <c r="AP68" s="884">
        <v>4661</v>
      </c>
      <c r="AQ68" s="884"/>
      <c r="AR68" s="884"/>
      <c r="AS68" s="884"/>
      <c r="AT68" s="884"/>
      <c r="AU68" s="884">
        <v>284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537</v>
      </c>
      <c r="C69" s="892"/>
      <c r="D69" s="892"/>
      <c r="E69" s="892"/>
      <c r="F69" s="892"/>
      <c r="G69" s="892"/>
      <c r="H69" s="892"/>
      <c r="I69" s="892"/>
      <c r="J69" s="892"/>
      <c r="K69" s="892"/>
      <c r="L69" s="892"/>
      <c r="M69" s="892"/>
      <c r="N69" s="892"/>
      <c r="O69" s="892"/>
      <c r="P69" s="893"/>
      <c r="Q69" s="894">
        <v>623</v>
      </c>
      <c r="R69" s="849"/>
      <c r="S69" s="849"/>
      <c r="T69" s="849"/>
      <c r="U69" s="849"/>
      <c r="V69" s="849">
        <v>575</v>
      </c>
      <c r="W69" s="849"/>
      <c r="X69" s="849"/>
      <c r="Y69" s="849"/>
      <c r="Z69" s="849"/>
      <c r="AA69" s="849">
        <v>48</v>
      </c>
      <c r="AB69" s="849"/>
      <c r="AC69" s="849"/>
      <c r="AD69" s="849"/>
      <c r="AE69" s="849"/>
      <c r="AF69" s="849">
        <v>48</v>
      </c>
      <c r="AG69" s="849"/>
      <c r="AH69" s="849"/>
      <c r="AI69" s="849"/>
      <c r="AJ69" s="849"/>
      <c r="AK69" s="849">
        <v>15</v>
      </c>
      <c r="AL69" s="849"/>
      <c r="AM69" s="849"/>
      <c r="AN69" s="849"/>
      <c r="AO69" s="849"/>
      <c r="AP69" s="849">
        <v>3</v>
      </c>
      <c r="AQ69" s="849"/>
      <c r="AR69" s="849"/>
      <c r="AS69" s="849"/>
      <c r="AT69" s="849"/>
      <c r="AU69" s="849" t="s">
        <v>551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550</v>
      </c>
      <c r="C70" s="892"/>
      <c r="D70" s="892"/>
      <c r="E70" s="892"/>
      <c r="F70" s="892"/>
      <c r="G70" s="892"/>
      <c r="H70" s="892"/>
      <c r="I70" s="892"/>
      <c r="J70" s="892"/>
      <c r="K70" s="892"/>
      <c r="L70" s="892"/>
      <c r="M70" s="892"/>
      <c r="N70" s="892"/>
      <c r="O70" s="892"/>
      <c r="P70" s="893"/>
      <c r="Q70" s="894">
        <v>628</v>
      </c>
      <c r="R70" s="849"/>
      <c r="S70" s="849"/>
      <c r="T70" s="849"/>
      <c r="U70" s="849"/>
      <c r="V70" s="849">
        <v>543</v>
      </c>
      <c r="W70" s="849"/>
      <c r="X70" s="849"/>
      <c r="Y70" s="849"/>
      <c r="Z70" s="849"/>
      <c r="AA70" s="849">
        <v>85</v>
      </c>
      <c r="AB70" s="849"/>
      <c r="AC70" s="849"/>
      <c r="AD70" s="849"/>
      <c r="AE70" s="849"/>
      <c r="AF70" s="849">
        <v>85</v>
      </c>
      <c r="AG70" s="849"/>
      <c r="AH70" s="849"/>
      <c r="AI70" s="849"/>
      <c r="AJ70" s="849"/>
      <c r="AK70" s="849" t="s">
        <v>551</v>
      </c>
      <c r="AL70" s="849"/>
      <c r="AM70" s="849"/>
      <c r="AN70" s="849"/>
      <c r="AO70" s="849"/>
      <c r="AP70" s="849">
        <v>240</v>
      </c>
      <c r="AQ70" s="849"/>
      <c r="AR70" s="849"/>
      <c r="AS70" s="849"/>
      <c r="AT70" s="849"/>
      <c r="AU70" s="849">
        <v>107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538</v>
      </c>
      <c r="C71" s="892"/>
      <c r="D71" s="892"/>
      <c r="E71" s="892"/>
      <c r="F71" s="892"/>
      <c r="G71" s="892"/>
      <c r="H71" s="892"/>
      <c r="I71" s="892"/>
      <c r="J71" s="892"/>
      <c r="K71" s="892"/>
      <c r="L71" s="892"/>
      <c r="M71" s="892"/>
      <c r="N71" s="892"/>
      <c r="O71" s="892"/>
      <c r="P71" s="893"/>
      <c r="Q71" s="894">
        <v>8754</v>
      </c>
      <c r="R71" s="849"/>
      <c r="S71" s="849"/>
      <c r="T71" s="849"/>
      <c r="U71" s="849"/>
      <c r="V71" s="849">
        <v>7394</v>
      </c>
      <c r="W71" s="849"/>
      <c r="X71" s="849"/>
      <c r="Y71" s="849"/>
      <c r="Z71" s="849"/>
      <c r="AA71" s="849">
        <v>1360</v>
      </c>
      <c r="AB71" s="849"/>
      <c r="AC71" s="849"/>
      <c r="AD71" s="849"/>
      <c r="AE71" s="849"/>
      <c r="AF71" s="849">
        <v>5707</v>
      </c>
      <c r="AG71" s="849"/>
      <c r="AH71" s="849"/>
      <c r="AI71" s="849"/>
      <c r="AJ71" s="849"/>
      <c r="AK71" s="849">
        <v>160</v>
      </c>
      <c r="AL71" s="849"/>
      <c r="AM71" s="849"/>
      <c r="AN71" s="849"/>
      <c r="AO71" s="849"/>
      <c r="AP71" s="849">
        <v>13270</v>
      </c>
      <c r="AQ71" s="849"/>
      <c r="AR71" s="849"/>
      <c r="AS71" s="849"/>
      <c r="AT71" s="849"/>
      <c r="AU71" s="849">
        <v>61</v>
      </c>
      <c r="AV71" s="849"/>
      <c r="AW71" s="849"/>
      <c r="AX71" s="849"/>
      <c r="AY71" s="849"/>
      <c r="AZ71" s="846" t="s">
        <v>384</v>
      </c>
      <c r="BA71" s="846"/>
      <c r="BB71" s="846"/>
      <c r="BC71" s="846"/>
      <c r="BD71" s="847"/>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539</v>
      </c>
      <c r="C72" s="892"/>
      <c r="D72" s="892"/>
      <c r="E72" s="892"/>
      <c r="F72" s="892"/>
      <c r="G72" s="892"/>
      <c r="H72" s="892"/>
      <c r="I72" s="892"/>
      <c r="J72" s="892"/>
      <c r="K72" s="892"/>
      <c r="L72" s="892"/>
      <c r="M72" s="892"/>
      <c r="N72" s="892"/>
      <c r="O72" s="892"/>
      <c r="P72" s="893"/>
      <c r="Q72" s="894">
        <v>482</v>
      </c>
      <c r="R72" s="849"/>
      <c r="S72" s="849"/>
      <c r="T72" s="849"/>
      <c r="U72" s="849"/>
      <c r="V72" s="849">
        <v>451</v>
      </c>
      <c r="W72" s="849"/>
      <c r="X72" s="849"/>
      <c r="Y72" s="849"/>
      <c r="Z72" s="849"/>
      <c r="AA72" s="849">
        <v>31</v>
      </c>
      <c r="AB72" s="849"/>
      <c r="AC72" s="849"/>
      <c r="AD72" s="849"/>
      <c r="AE72" s="849"/>
      <c r="AF72" s="849">
        <v>31</v>
      </c>
      <c r="AG72" s="849"/>
      <c r="AH72" s="849"/>
      <c r="AI72" s="849"/>
      <c r="AJ72" s="849"/>
      <c r="AK72" s="849">
        <v>20</v>
      </c>
      <c r="AL72" s="849"/>
      <c r="AM72" s="849"/>
      <c r="AN72" s="849"/>
      <c r="AO72" s="849"/>
      <c r="AP72" s="849" t="s">
        <v>552</v>
      </c>
      <c r="AQ72" s="849"/>
      <c r="AR72" s="849"/>
      <c r="AS72" s="849"/>
      <c r="AT72" s="849"/>
      <c r="AU72" s="849" t="s">
        <v>551</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540</v>
      </c>
      <c r="C73" s="892"/>
      <c r="D73" s="892"/>
      <c r="E73" s="892"/>
      <c r="F73" s="892"/>
      <c r="G73" s="892"/>
      <c r="H73" s="892"/>
      <c r="I73" s="892"/>
      <c r="J73" s="892"/>
      <c r="K73" s="892"/>
      <c r="L73" s="892"/>
      <c r="M73" s="892"/>
      <c r="N73" s="892"/>
      <c r="O73" s="892"/>
      <c r="P73" s="893"/>
      <c r="Q73" s="894">
        <v>160773</v>
      </c>
      <c r="R73" s="849"/>
      <c r="S73" s="849"/>
      <c r="T73" s="849"/>
      <c r="U73" s="849"/>
      <c r="V73" s="849">
        <v>157982</v>
      </c>
      <c r="W73" s="849"/>
      <c r="X73" s="849"/>
      <c r="Y73" s="849"/>
      <c r="Z73" s="849"/>
      <c r="AA73" s="849">
        <v>2791</v>
      </c>
      <c r="AB73" s="849"/>
      <c r="AC73" s="849"/>
      <c r="AD73" s="849"/>
      <c r="AE73" s="849"/>
      <c r="AF73" s="849">
        <v>2789</v>
      </c>
      <c r="AG73" s="849"/>
      <c r="AH73" s="849"/>
      <c r="AI73" s="849"/>
      <c r="AJ73" s="849"/>
      <c r="AK73" s="849">
        <v>2417</v>
      </c>
      <c r="AL73" s="849"/>
      <c r="AM73" s="849"/>
      <c r="AN73" s="849"/>
      <c r="AO73" s="849"/>
      <c r="AP73" s="849" t="s">
        <v>551</v>
      </c>
      <c r="AQ73" s="849"/>
      <c r="AR73" s="849"/>
      <c r="AS73" s="849"/>
      <c r="AT73" s="849"/>
      <c r="AU73" s="849" t="s">
        <v>551</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541</v>
      </c>
      <c r="C74" s="892"/>
      <c r="D74" s="892"/>
      <c r="E74" s="892"/>
      <c r="F74" s="892"/>
      <c r="G74" s="892"/>
      <c r="H74" s="892"/>
      <c r="I74" s="892"/>
      <c r="J74" s="892"/>
      <c r="K74" s="892"/>
      <c r="L74" s="892"/>
      <c r="M74" s="892"/>
      <c r="N74" s="892"/>
      <c r="O74" s="892"/>
      <c r="P74" s="893"/>
      <c r="Q74" s="894">
        <v>961</v>
      </c>
      <c r="R74" s="849"/>
      <c r="S74" s="849"/>
      <c r="T74" s="849"/>
      <c r="U74" s="849"/>
      <c r="V74" s="849">
        <v>937</v>
      </c>
      <c r="W74" s="849"/>
      <c r="X74" s="849"/>
      <c r="Y74" s="849"/>
      <c r="Z74" s="849"/>
      <c r="AA74" s="849">
        <v>24</v>
      </c>
      <c r="AB74" s="849"/>
      <c r="AC74" s="849"/>
      <c r="AD74" s="849"/>
      <c r="AE74" s="849"/>
      <c r="AF74" s="849">
        <v>24</v>
      </c>
      <c r="AG74" s="849"/>
      <c r="AH74" s="849"/>
      <c r="AI74" s="849"/>
      <c r="AJ74" s="849"/>
      <c r="AK74" s="849">
        <v>5</v>
      </c>
      <c r="AL74" s="849"/>
      <c r="AM74" s="849"/>
      <c r="AN74" s="849"/>
      <c r="AO74" s="849"/>
      <c r="AP74" s="849" t="s">
        <v>551</v>
      </c>
      <c r="AQ74" s="849"/>
      <c r="AR74" s="849"/>
      <c r="AS74" s="849"/>
      <c r="AT74" s="849"/>
      <c r="AU74" s="849" t="s">
        <v>551</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542</v>
      </c>
      <c r="C75" s="892"/>
      <c r="D75" s="892"/>
      <c r="E75" s="892"/>
      <c r="F75" s="892"/>
      <c r="G75" s="892"/>
      <c r="H75" s="892"/>
      <c r="I75" s="892"/>
      <c r="J75" s="892"/>
      <c r="K75" s="892"/>
      <c r="L75" s="892"/>
      <c r="M75" s="892"/>
      <c r="N75" s="892"/>
      <c r="O75" s="892"/>
      <c r="P75" s="893"/>
      <c r="Q75" s="897">
        <v>12251</v>
      </c>
      <c r="R75" s="898"/>
      <c r="S75" s="898"/>
      <c r="T75" s="898"/>
      <c r="U75" s="848"/>
      <c r="V75" s="899">
        <v>10146</v>
      </c>
      <c r="W75" s="898"/>
      <c r="X75" s="898"/>
      <c r="Y75" s="898"/>
      <c r="Z75" s="848"/>
      <c r="AA75" s="899">
        <v>2106</v>
      </c>
      <c r="AB75" s="898"/>
      <c r="AC75" s="898"/>
      <c r="AD75" s="898"/>
      <c r="AE75" s="848"/>
      <c r="AF75" s="899">
        <v>2106</v>
      </c>
      <c r="AG75" s="898"/>
      <c r="AH75" s="898"/>
      <c r="AI75" s="898"/>
      <c r="AJ75" s="848"/>
      <c r="AK75" s="899" t="s">
        <v>551</v>
      </c>
      <c r="AL75" s="898"/>
      <c r="AM75" s="898"/>
      <c r="AN75" s="898"/>
      <c r="AO75" s="848"/>
      <c r="AP75" s="899" t="s">
        <v>551</v>
      </c>
      <c r="AQ75" s="898"/>
      <c r="AR75" s="898"/>
      <c r="AS75" s="898"/>
      <c r="AT75" s="848"/>
      <c r="AU75" s="899" t="s">
        <v>551</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543</v>
      </c>
      <c r="C76" s="892"/>
      <c r="D76" s="892"/>
      <c r="E76" s="892"/>
      <c r="F76" s="892"/>
      <c r="G76" s="892"/>
      <c r="H76" s="892"/>
      <c r="I76" s="892"/>
      <c r="J76" s="892"/>
      <c r="K76" s="892"/>
      <c r="L76" s="892"/>
      <c r="M76" s="892"/>
      <c r="N76" s="892"/>
      <c r="O76" s="892"/>
      <c r="P76" s="893"/>
      <c r="Q76" s="897">
        <v>22</v>
      </c>
      <c r="R76" s="898"/>
      <c r="S76" s="898"/>
      <c r="T76" s="898"/>
      <c r="U76" s="848"/>
      <c r="V76" s="899">
        <v>9</v>
      </c>
      <c r="W76" s="898"/>
      <c r="X76" s="898"/>
      <c r="Y76" s="898"/>
      <c r="Z76" s="848"/>
      <c r="AA76" s="899">
        <v>13</v>
      </c>
      <c r="AB76" s="898"/>
      <c r="AC76" s="898"/>
      <c r="AD76" s="898"/>
      <c r="AE76" s="848"/>
      <c r="AF76" s="899">
        <v>13</v>
      </c>
      <c r="AG76" s="898"/>
      <c r="AH76" s="898"/>
      <c r="AI76" s="898"/>
      <c r="AJ76" s="848"/>
      <c r="AK76" s="899" t="s">
        <v>551</v>
      </c>
      <c r="AL76" s="898"/>
      <c r="AM76" s="898"/>
      <c r="AN76" s="898"/>
      <c r="AO76" s="848"/>
      <c r="AP76" s="899" t="s">
        <v>551</v>
      </c>
      <c r="AQ76" s="898"/>
      <c r="AR76" s="898"/>
      <c r="AS76" s="898"/>
      <c r="AT76" s="848"/>
      <c r="AU76" s="899" t="s">
        <v>551</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544</v>
      </c>
      <c r="C77" s="892"/>
      <c r="D77" s="892"/>
      <c r="E77" s="892"/>
      <c r="F77" s="892"/>
      <c r="G77" s="892"/>
      <c r="H77" s="892"/>
      <c r="I77" s="892"/>
      <c r="J77" s="892"/>
      <c r="K77" s="892"/>
      <c r="L77" s="892"/>
      <c r="M77" s="892"/>
      <c r="N77" s="892"/>
      <c r="O77" s="892"/>
      <c r="P77" s="893"/>
      <c r="Q77" s="897">
        <v>184</v>
      </c>
      <c r="R77" s="898"/>
      <c r="S77" s="898"/>
      <c r="T77" s="898"/>
      <c r="U77" s="848"/>
      <c r="V77" s="899">
        <v>176</v>
      </c>
      <c r="W77" s="898"/>
      <c r="X77" s="898"/>
      <c r="Y77" s="898"/>
      <c r="Z77" s="848"/>
      <c r="AA77" s="899">
        <v>8</v>
      </c>
      <c r="AB77" s="898"/>
      <c r="AC77" s="898"/>
      <c r="AD77" s="898"/>
      <c r="AE77" s="848"/>
      <c r="AF77" s="899">
        <v>8</v>
      </c>
      <c r="AG77" s="898"/>
      <c r="AH77" s="898"/>
      <c r="AI77" s="898"/>
      <c r="AJ77" s="848"/>
      <c r="AK77" s="899">
        <v>3</v>
      </c>
      <c r="AL77" s="898"/>
      <c r="AM77" s="898"/>
      <c r="AN77" s="898"/>
      <c r="AO77" s="848"/>
      <c r="AP77" s="899" t="s">
        <v>551</v>
      </c>
      <c r="AQ77" s="898"/>
      <c r="AR77" s="898"/>
      <c r="AS77" s="898"/>
      <c r="AT77" s="848"/>
      <c r="AU77" s="899" t="s">
        <v>551</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366</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11045</v>
      </c>
      <c r="AG88" s="860"/>
      <c r="AH88" s="860"/>
      <c r="AI88" s="860"/>
      <c r="AJ88" s="860"/>
      <c r="AK88" s="857"/>
      <c r="AL88" s="857"/>
      <c r="AM88" s="857"/>
      <c r="AN88" s="857"/>
      <c r="AO88" s="857"/>
      <c r="AP88" s="860">
        <v>18174</v>
      </c>
      <c r="AQ88" s="860"/>
      <c r="AR88" s="860"/>
      <c r="AS88" s="860"/>
      <c r="AT88" s="860"/>
      <c r="AU88" s="860">
        <v>452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10</v>
      </c>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284</v>
      </c>
      <c r="AG109" s="913"/>
      <c r="AH109" s="913"/>
      <c r="AI109" s="913"/>
      <c r="AJ109" s="914"/>
      <c r="AK109" s="912" t="s">
        <v>283</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284</v>
      </c>
      <c r="BW109" s="913"/>
      <c r="BX109" s="913"/>
      <c r="BY109" s="913"/>
      <c r="BZ109" s="914"/>
      <c r="CA109" s="912" t="s">
        <v>283</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284</v>
      </c>
      <c r="DM109" s="913"/>
      <c r="DN109" s="913"/>
      <c r="DO109" s="913"/>
      <c r="DP109" s="914"/>
      <c r="DQ109" s="912" t="s">
        <v>283</v>
      </c>
      <c r="DR109" s="913"/>
      <c r="DS109" s="913"/>
      <c r="DT109" s="913"/>
      <c r="DU109" s="914"/>
      <c r="DV109" s="912" t="s">
        <v>404</v>
      </c>
      <c r="DW109" s="913"/>
      <c r="DX109" s="913"/>
      <c r="DY109" s="913"/>
      <c r="DZ109" s="915"/>
    </row>
    <row r="110" spans="1:131" s="197" customFormat="1" ht="26.25" customHeight="1" x14ac:dyDescent="0.15">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1854550</v>
      </c>
      <c r="AB110" s="920"/>
      <c r="AC110" s="920"/>
      <c r="AD110" s="920"/>
      <c r="AE110" s="921"/>
      <c r="AF110" s="922">
        <v>1842766</v>
      </c>
      <c r="AG110" s="920"/>
      <c r="AH110" s="920"/>
      <c r="AI110" s="920"/>
      <c r="AJ110" s="921"/>
      <c r="AK110" s="922">
        <v>1721213</v>
      </c>
      <c r="AL110" s="920"/>
      <c r="AM110" s="920"/>
      <c r="AN110" s="920"/>
      <c r="AO110" s="921"/>
      <c r="AP110" s="923">
        <v>28</v>
      </c>
      <c r="AQ110" s="924"/>
      <c r="AR110" s="924"/>
      <c r="AS110" s="924"/>
      <c r="AT110" s="925"/>
      <c r="AU110" s="926" t="s">
        <v>60</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14749986</v>
      </c>
      <c r="BR110" s="957"/>
      <c r="BS110" s="957"/>
      <c r="BT110" s="957"/>
      <c r="BU110" s="957"/>
      <c r="BV110" s="957">
        <v>14187454</v>
      </c>
      <c r="BW110" s="957"/>
      <c r="BX110" s="957"/>
      <c r="BY110" s="957"/>
      <c r="BZ110" s="957"/>
      <c r="CA110" s="957">
        <v>13289132</v>
      </c>
      <c r="CB110" s="957"/>
      <c r="CC110" s="957"/>
      <c r="CD110" s="957"/>
      <c r="CE110" s="957"/>
      <c r="CF110" s="971">
        <v>216.3</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x14ac:dyDescent="0.15">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t="s">
        <v>109</v>
      </c>
      <c r="BR111" s="950"/>
      <c r="BS111" s="950"/>
      <c r="BT111" s="950"/>
      <c r="BU111" s="950"/>
      <c r="BV111" s="950" t="s">
        <v>109</v>
      </c>
      <c r="BW111" s="950"/>
      <c r="BX111" s="950"/>
      <c r="BY111" s="950"/>
      <c r="BZ111" s="950"/>
      <c r="CA111" s="950" t="s">
        <v>109</v>
      </c>
      <c r="CB111" s="950"/>
      <c r="CC111" s="950"/>
      <c r="CD111" s="950"/>
      <c r="CE111" s="950"/>
      <c r="CF111" s="944" t="s">
        <v>109</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x14ac:dyDescent="0.15">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415</v>
      </c>
      <c r="BA112" s="980"/>
      <c r="BB112" s="980"/>
      <c r="BC112" s="980"/>
      <c r="BD112" s="980"/>
      <c r="BE112" s="980"/>
      <c r="BF112" s="980"/>
      <c r="BG112" s="980"/>
      <c r="BH112" s="980"/>
      <c r="BI112" s="980"/>
      <c r="BJ112" s="980"/>
      <c r="BK112" s="980"/>
      <c r="BL112" s="980"/>
      <c r="BM112" s="980"/>
      <c r="BN112" s="980"/>
      <c r="BO112" s="980"/>
      <c r="BP112" s="981"/>
      <c r="BQ112" s="949">
        <v>4625815</v>
      </c>
      <c r="BR112" s="950"/>
      <c r="BS112" s="950"/>
      <c r="BT112" s="950"/>
      <c r="BU112" s="950"/>
      <c r="BV112" s="950">
        <v>4402930</v>
      </c>
      <c r="BW112" s="950"/>
      <c r="BX112" s="950"/>
      <c r="BY112" s="950"/>
      <c r="BZ112" s="950"/>
      <c r="CA112" s="950">
        <v>4316684</v>
      </c>
      <c r="CB112" s="950"/>
      <c r="CC112" s="950"/>
      <c r="CD112" s="950"/>
      <c r="CE112" s="950"/>
      <c r="CF112" s="944">
        <v>70.3</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x14ac:dyDescent="0.15">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267494</v>
      </c>
      <c r="AB113" s="964"/>
      <c r="AC113" s="964"/>
      <c r="AD113" s="964"/>
      <c r="AE113" s="965"/>
      <c r="AF113" s="966">
        <v>275651</v>
      </c>
      <c r="AG113" s="964"/>
      <c r="AH113" s="964"/>
      <c r="AI113" s="964"/>
      <c r="AJ113" s="965"/>
      <c r="AK113" s="966">
        <v>287577</v>
      </c>
      <c r="AL113" s="964"/>
      <c r="AM113" s="964"/>
      <c r="AN113" s="964"/>
      <c r="AO113" s="965"/>
      <c r="AP113" s="967">
        <v>4.7</v>
      </c>
      <c r="AQ113" s="968"/>
      <c r="AR113" s="968"/>
      <c r="AS113" s="968"/>
      <c r="AT113" s="969"/>
      <c r="AU113" s="929"/>
      <c r="AV113" s="930"/>
      <c r="AW113" s="930"/>
      <c r="AX113" s="930"/>
      <c r="AY113" s="931"/>
      <c r="AZ113" s="979" t="s">
        <v>418</v>
      </c>
      <c r="BA113" s="980"/>
      <c r="BB113" s="980"/>
      <c r="BC113" s="980"/>
      <c r="BD113" s="980"/>
      <c r="BE113" s="980"/>
      <c r="BF113" s="980"/>
      <c r="BG113" s="980"/>
      <c r="BH113" s="980"/>
      <c r="BI113" s="980"/>
      <c r="BJ113" s="980"/>
      <c r="BK113" s="980"/>
      <c r="BL113" s="980"/>
      <c r="BM113" s="980"/>
      <c r="BN113" s="980"/>
      <c r="BO113" s="980"/>
      <c r="BP113" s="981"/>
      <c r="BQ113" s="949">
        <v>467577</v>
      </c>
      <c r="BR113" s="950"/>
      <c r="BS113" s="950"/>
      <c r="BT113" s="950"/>
      <c r="BU113" s="950"/>
      <c r="BV113" s="950">
        <v>478507</v>
      </c>
      <c r="BW113" s="950"/>
      <c r="BX113" s="950"/>
      <c r="BY113" s="950"/>
      <c r="BZ113" s="950"/>
      <c r="CA113" s="950">
        <v>452119</v>
      </c>
      <c r="CB113" s="950"/>
      <c r="CC113" s="950"/>
      <c r="CD113" s="950"/>
      <c r="CE113" s="950"/>
      <c r="CF113" s="944">
        <v>7.4</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x14ac:dyDescent="0.15">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80576</v>
      </c>
      <c r="AB114" s="989"/>
      <c r="AC114" s="989"/>
      <c r="AD114" s="989"/>
      <c r="AE114" s="990"/>
      <c r="AF114" s="991">
        <v>77419</v>
      </c>
      <c r="AG114" s="989"/>
      <c r="AH114" s="989"/>
      <c r="AI114" s="989"/>
      <c r="AJ114" s="990"/>
      <c r="AK114" s="991">
        <v>68462</v>
      </c>
      <c r="AL114" s="989"/>
      <c r="AM114" s="989"/>
      <c r="AN114" s="989"/>
      <c r="AO114" s="990"/>
      <c r="AP114" s="992">
        <v>1.1000000000000001</v>
      </c>
      <c r="AQ114" s="993"/>
      <c r="AR114" s="993"/>
      <c r="AS114" s="993"/>
      <c r="AT114" s="994"/>
      <c r="AU114" s="929"/>
      <c r="AV114" s="930"/>
      <c r="AW114" s="930"/>
      <c r="AX114" s="930"/>
      <c r="AY114" s="931"/>
      <c r="AZ114" s="979" t="s">
        <v>421</v>
      </c>
      <c r="BA114" s="980"/>
      <c r="BB114" s="980"/>
      <c r="BC114" s="980"/>
      <c r="BD114" s="980"/>
      <c r="BE114" s="980"/>
      <c r="BF114" s="980"/>
      <c r="BG114" s="980"/>
      <c r="BH114" s="980"/>
      <c r="BI114" s="980"/>
      <c r="BJ114" s="980"/>
      <c r="BK114" s="980"/>
      <c r="BL114" s="980"/>
      <c r="BM114" s="980"/>
      <c r="BN114" s="980"/>
      <c r="BO114" s="980"/>
      <c r="BP114" s="981"/>
      <c r="BQ114" s="949">
        <v>1688265</v>
      </c>
      <c r="BR114" s="950"/>
      <c r="BS114" s="950"/>
      <c r="BT114" s="950"/>
      <c r="BU114" s="950"/>
      <c r="BV114" s="950">
        <v>1554643</v>
      </c>
      <c r="BW114" s="950"/>
      <c r="BX114" s="950"/>
      <c r="BY114" s="950"/>
      <c r="BZ114" s="950"/>
      <c r="CA114" s="950">
        <v>1459390</v>
      </c>
      <c r="CB114" s="950"/>
      <c r="CC114" s="950"/>
      <c r="CD114" s="950"/>
      <c r="CE114" s="950"/>
      <c r="CF114" s="944">
        <v>23.8</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x14ac:dyDescent="0.15">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1046</v>
      </c>
      <c r="AB115" s="964"/>
      <c r="AC115" s="964"/>
      <c r="AD115" s="964"/>
      <c r="AE115" s="965"/>
      <c r="AF115" s="966" t="s">
        <v>109</v>
      </c>
      <c r="AG115" s="964"/>
      <c r="AH115" s="964"/>
      <c r="AI115" s="964"/>
      <c r="AJ115" s="965"/>
      <c r="AK115" s="966" t="s">
        <v>109</v>
      </c>
      <c r="AL115" s="964"/>
      <c r="AM115" s="964"/>
      <c r="AN115" s="964"/>
      <c r="AO115" s="965"/>
      <c r="AP115" s="967" t="s">
        <v>109</v>
      </c>
      <c r="AQ115" s="968"/>
      <c r="AR115" s="968"/>
      <c r="AS115" s="968"/>
      <c r="AT115" s="969"/>
      <c r="AU115" s="929"/>
      <c r="AV115" s="930"/>
      <c r="AW115" s="930"/>
      <c r="AX115" s="930"/>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x14ac:dyDescent="0.15">
      <c r="A116" s="986"/>
      <c r="B116" s="987"/>
      <c r="C116" s="1001" t="s">
        <v>426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427</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429</v>
      </c>
      <c r="Z117" s="914"/>
      <c r="AA117" s="1026">
        <v>2203666</v>
      </c>
      <c r="AB117" s="996"/>
      <c r="AC117" s="996"/>
      <c r="AD117" s="996"/>
      <c r="AE117" s="997"/>
      <c r="AF117" s="995">
        <v>2195836</v>
      </c>
      <c r="AG117" s="996"/>
      <c r="AH117" s="996"/>
      <c r="AI117" s="996"/>
      <c r="AJ117" s="997"/>
      <c r="AK117" s="995">
        <v>2077252</v>
      </c>
      <c r="AL117" s="996"/>
      <c r="AM117" s="996"/>
      <c r="AN117" s="996"/>
      <c r="AO117" s="997"/>
      <c r="AP117" s="998"/>
      <c r="AQ117" s="999"/>
      <c r="AR117" s="999"/>
      <c r="AS117" s="999"/>
      <c r="AT117" s="1000"/>
      <c r="AU117" s="929"/>
      <c r="AV117" s="930"/>
      <c r="AW117" s="930"/>
      <c r="AX117" s="930"/>
      <c r="AY117" s="931"/>
      <c r="AZ117" s="1025" t="s">
        <v>430</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284</v>
      </c>
      <c r="AG118" s="913"/>
      <c r="AH118" s="913"/>
      <c r="AI118" s="913"/>
      <c r="AJ118" s="914"/>
      <c r="AK118" s="912" t="s">
        <v>283</v>
      </c>
      <c r="AL118" s="913"/>
      <c r="AM118" s="913"/>
      <c r="AN118" s="913"/>
      <c r="AO118" s="914"/>
      <c r="AP118" s="1020" t="s">
        <v>404</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432</v>
      </c>
      <c r="BP118" s="1024"/>
      <c r="BQ118" s="1015">
        <v>21531643</v>
      </c>
      <c r="BR118" s="1016"/>
      <c r="BS118" s="1016"/>
      <c r="BT118" s="1016"/>
      <c r="BU118" s="1016"/>
      <c r="BV118" s="1016">
        <v>20623534</v>
      </c>
      <c r="BW118" s="1016"/>
      <c r="BX118" s="1016"/>
      <c r="BY118" s="1016"/>
      <c r="BZ118" s="1016"/>
      <c r="CA118" s="1016">
        <v>19517325</v>
      </c>
      <c r="CB118" s="1016"/>
      <c r="CC118" s="1016"/>
      <c r="CD118" s="1016"/>
      <c r="CE118" s="1016"/>
      <c r="CF118" s="1017"/>
      <c r="CG118" s="1018"/>
      <c r="CH118" s="1018"/>
      <c r="CI118" s="1018"/>
      <c r="CJ118" s="1019"/>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434</v>
      </c>
      <c r="AV119" s="1008"/>
      <c r="AW119" s="1008"/>
      <c r="AX119" s="1008"/>
      <c r="AY119" s="1009"/>
      <c r="AZ119" s="970" t="s">
        <v>435</v>
      </c>
      <c r="BA119" s="917"/>
      <c r="BB119" s="917"/>
      <c r="BC119" s="917"/>
      <c r="BD119" s="917"/>
      <c r="BE119" s="917"/>
      <c r="BF119" s="917"/>
      <c r="BG119" s="917"/>
      <c r="BH119" s="917"/>
      <c r="BI119" s="917"/>
      <c r="BJ119" s="917"/>
      <c r="BK119" s="917"/>
      <c r="BL119" s="917"/>
      <c r="BM119" s="917"/>
      <c r="BN119" s="917"/>
      <c r="BO119" s="917"/>
      <c r="BP119" s="918"/>
      <c r="BQ119" s="956">
        <v>6941858</v>
      </c>
      <c r="BR119" s="957"/>
      <c r="BS119" s="957"/>
      <c r="BT119" s="957"/>
      <c r="BU119" s="957"/>
      <c r="BV119" s="957">
        <v>7502298</v>
      </c>
      <c r="BW119" s="957"/>
      <c r="BX119" s="957"/>
      <c r="BY119" s="957"/>
      <c r="BZ119" s="957"/>
      <c r="CA119" s="957">
        <v>8212955</v>
      </c>
      <c r="CB119" s="957"/>
      <c r="CC119" s="957"/>
      <c r="CD119" s="957"/>
      <c r="CE119" s="957"/>
      <c r="CF119" s="971">
        <v>133.69999999999999</v>
      </c>
      <c r="CG119" s="972"/>
      <c r="CH119" s="972"/>
      <c r="CI119" s="972"/>
      <c r="CJ119" s="972"/>
      <c r="CK119" s="977"/>
      <c r="CL119" s="978"/>
      <c r="CM119" s="1034" t="s">
        <v>436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x14ac:dyDescent="0.15">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437</v>
      </c>
      <c r="BA120" s="980"/>
      <c r="BB120" s="980"/>
      <c r="BC120" s="980"/>
      <c r="BD120" s="980"/>
      <c r="BE120" s="980"/>
      <c r="BF120" s="980"/>
      <c r="BG120" s="980"/>
      <c r="BH120" s="980"/>
      <c r="BI120" s="980"/>
      <c r="BJ120" s="980"/>
      <c r="BK120" s="980"/>
      <c r="BL120" s="980"/>
      <c r="BM120" s="980"/>
      <c r="BN120" s="980"/>
      <c r="BO120" s="980"/>
      <c r="BP120" s="981"/>
      <c r="BQ120" s="949">
        <v>453110</v>
      </c>
      <c r="BR120" s="950"/>
      <c r="BS120" s="950"/>
      <c r="BT120" s="950"/>
      <c r="BU120" s="950"/>
      <c r="BV120" s="950">
        <v>379065</v>
      </c>
      <c r="BW120" s="950"/>
      <c r="BX120" s="950"/>
      <c r="BY120" s="950"/>
      <c r="BZ120" s="950"/>
      <c r="CA120" s="950">
        <v>319873</v>
      </c>
      <c r="CB120" s="950"/>
      <c r="CC120" s="950"/>
      <c r="CD120" s="950"/>
      <c r="CE120" s="950"/>
      <c r="CF120" s="944">
        <v>5.2</v>
      </c>
      <c r="CG120" s="945"/>
      <c r="CH120" s="945"/>
      <c r="CI120" s="945"/>
      <c r="CJ120" s="945"/>
      <c r="CK120" s="1043" t="s">
        <v>438</v>
      </c>
      <c r="CL120" s="1044"/>
      <c r="CM120" s="1044"/>
      <c r="CN120" s="1044"/>
      <c r="CO120" s="1045"/>
      <c r="CP120" s="1051" t="s">
        <v>388</v>
      </c>
      <c r="CQ120" s="1052"/>
      <c r="CR120" s="1052"/>
      <c r="CS120" s="1052"/>
      <c r="CT120" s="1052"/>
      <c r="CU120" s="1052"/>
      <c r="CV120" s="1052"/>
      <c r="CW120" s="1052"/>
      <c r="CX120" s="1052"/>
      <c r="CY120" s="1052"/>
      <c r="CZ120" s="1052"/>
      <c r="DA120" s="1052"/>
      <c r="DB120" s="1052"/>
      <c r="DC120" s="1052"/>
      <c r="DD120" s="1052"/>
      <c r="DE120" s="1052"/>
      <c r="DF120" s="1053"/>
      <c r="DG120" s="956">
        <v>2271301</v>
      </c>
      <c r="DH120" s="957"/>
      <c r="DI120" s="957"/>
      <c r="DJ120" s="957"/>
      <c r="DK120" s="957"/>
      <c r="DL120" s="957">
        <v>2127132</v>
      </c>
      <c r="DM120" s="957"/>
      <c r="DN120" s="957"/>
      <c r="DO120" s="957"/>
      <c r="DP120" s="957"/>
      <c r="DQ120" s="957">
        <v>1964549</v>
      </c>
      <c r="DR120" s="957"/>
      <c r="DS120" s="957"/>
      <c r="DT120" s="957"/>
      <c r="DU120" s="957"/>
      <c r="DV120" s="958">
        <v>32</v>
      </c>
      <c r="DW120" s="958"/>
      <c r="DX120" s="958"/>
      <c r="DY120" s="958"/>
      <c r="DZ120" s="959"/>
    </row>
    <row r="121" spans="1:130" s="197" customFormat="1" ht="26.25" customHeight="1" x14ac:dyDescent="0.15">
      <c r="A121" s="1005"/>
      <c r="B121" s="976"/>
      <c r="C121" s="1040" t="s">
        <v>439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440</v>
      </c>
      <c r="BA121" s="1001"/>
      <c r="BB121" s="1001"/>
      <c r="BC121" s="1001"/>
      <c r="BD121" s="1001"/>
      <c r="BE121" s="1001"/>
      <c r="BF121" s="1001"/>
      <c r="BG121" s="1001"/>
      <c r="BH121" s="1001"/>
      <c r="BI121" s="1001"/>
      <c r="BJ121" s="1001"/>
      <c r="BK121" s="1001"/>
      <c r="BL121" s="1001"/>
      <c r="BM121" s="1001"/>
      <c r="BN121" s="1001"/>
      <c r="BO121" s="1001"/>
      <c r="BP121" s="1002"/>
      <c r="BQ121" s="1015">
        <v>13566733</v>
      </c>
      <c r="BR121" s="1016"/>
      <c r="BS121" s="1016"/>
      <c r="BT121" s="1016"/>
      <c r="BU121" s="1016"/>
      <c r="BV121" s="1016">
        <v>12972748</v>
      </c>
      <c r="BW121" s="1016"/>
      <c r="BX121" s="1016"/>
      <c r="BY121" s="1016"/>
      <c r="BZ121" s="1016"/>
      <c r="CA121" s="1016">
        <v>12650003</v>
      </c>
      <c r="CB121" s="1016"/>
      <c r="CC121" s="1016"/>
      <c r="CD121" s="1016"/>
      <c r="CE121" s="1016"/>
      <c r="CF121" s="1054">
        <v>205.9</v>
      </c>
      <c r="CG121" s="1055"/>
      <c r="CH121" s="1055"/>
      <c r="CI121" s="1055"/>
      <c r="CJ121" s="1055"/>
      <c r="CK121" s="1046"/>
      <c r="CL121" s="1047"/>
      <c r="CM121" s="1047"/>
      <c r="CN121" s="1047"/>
      <c r="CO121" s="1048"/>
      <c r="CP121" s="1037" t="s">
        <v>387</v>
      </c>
      <c r="CQ121" s="1038"/>
      <c r="CR121" s="1038"/>
      <c r="CS121" s="1038"/>
      <c r="CT121" s="1038"/>
      <c r="CU121" s="1038"/>
      <c r="CV121" s="1038"/>
      <c r="CW121" s="1038"/>
      <c r="CX121" s="1038"/>
      <c r="CY121" s="1038"/>
      <c r="CZ121" s="1038"/>
      <c r="DA121" s="1038"/>
      <c r="DB121" s="1038"/>
      <c r="DC121" s="1038"/>
      <c r="DD121" s="1038"/>
      <c r="DE121" s="1038"/>
      <c r="DF121" s="1039"/>
      <c r="DG121" s="949">
        <v>1211984</v>
      </c>
      <c r="DH121" s="950"/>
      <c r="DI121" s="950"/>
      <c r="DJ121" s="950"/>
      <c r="DK121" s="950"/>
      <c r="DL121" s="950">
        <v>1255958</v>
      </c>
      <c r="DM121" s="950"/>
      <c r="DN121" s="950"/>
      <c r="DO121" s="950"/>
      <c r="DP121" s="950"/>
      <c r="DQ121" s="950">
        <v>1329502</v>
      </c>
      <c r="DR121" s="950"/>
      <c r="DS121" s="950"/>
      <c r="DT121" s="950"/>
      <c r="DU121" s="950"/>
      <c r="DV121" s="951">
        <v>21.6</v>
      </c>
      <c r="DW121" s="951"/>
      <c r="DX121" s="951"/>
      <c r="DY121" s="951"/>
      <c r="DZ121" s="952"/>
    </row>
    <row r="122" spans="1:130" s="197" customFormat="1" ht="26.25" customHeight="1" x14ac:dyDescent="0.15">
      <c r="A122" s="1005"/>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441</v>
      </c>
      <c r="BP122" s="1024"/>
      <c r="BQ122" s="1064">
        <v>20961701</v>
      </c>
      <c r="BR122" s="1065"/>
      <c r="BS122" s="1065"/>
      <c r="BT122" s="1065"/>
      <c r="BU122" s="1065"/>
      <c r="BV122" s="1065">
        <v>20854111</v>
      </c>
      <c r="BW122" s="1065"/>
      <c r="BX122" s="1065"/>
      <c r="BY122" s="1065"/>
      <c r="BZ122" s="1065"/>
      <c r="CA122" s="1065">
        <v>21182831</v>
      </c>
      <c r="CB122" s="1065"/>
      <c r="CC122" s="1065"/>
      <c r="CD122" s="1065"/>
      <c r="CE122" s="1065"/>
      <c r="CF122" s="1017"/>
      <c r="CG122" s="1018"/>
      <c r="CH122" s="1018"/>
      <c r="CI122" s="1018"/>
      <c r="CJ122" s="1019"/>
      <c r="CK122" s="1046"/>
      <c r="CL122" s="1047"/>
      <c r="CM122" s="1047"/>
      <c r="CN122" s="1047"/>
      <c r="CO122" s="1048"/>
      <c r="CP122" s="1037" t="s">
        <v>383</v>
      </c>
      <c r="CQ122" s="1038"/>
      <c r="CR122" s="1038"/>
      <c r="CS122" s="1038"/>
      <c r="CT122" s="1038"/>
      <c r="CU122" s="1038"/>
      <c r="CV122" s="1038"/>
      <c r="CW122" s="1038"/>
      <c r="CX122" s="1038"/>
      <c r="CY122" s="1038"/>
      <c r="CZ122" s="1038"/>
      <c r="DA122" s="1038"/>
      <c r="DB122" s="1038"/>
      <c r="DC122" s="1038"/>
      <c r="DD122" s="1038"/>
      <c r="DE122" s="1038"/>
      <c r="DF122" s="1039"/>
      <c r="DG122" s="949">
        <v>937810</v>
      </c>
      <c r="DH122" s="950"/>
      <c r="DI122" s="950"/>
      <c r="DJ122" s="950"/>
      <c r="DK122" s="950"/>
      <c r="DL122" s="950">
        <v>946089</v>
      </c>
      <c r="DM122" s="950"/>
      <c r="DN122" s="950"/>
      <c r="DO122" s="950"/>
      <c r="DP122" s="950"/>
      <c r="DQ122" s="950">
        <v>965632</v>
      </c>
      <c r="DR122" s="950"/>
      <c r="DS122" s="950"/>
      <c r="DT122" s="950"/>
      <c r="DU122" s="950"/>
      <c r="DV122" s="951">
        <v>15.7</v>
      </c>
      <c r="DW122" s="951"/>
      <c r="DX122" s="951"/>
      <c r="DY122" s="951"/>
      <c r="DZ122" s="952"/>
    </row>
    <row r="123" spans="1:130" s="197" customFormat="1" ht="26.25" customHeight="1" thickBot="1" x14ac:dyDescent="0.2">
      <c r="A123" s="1005"/>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9.1</v>
      </c>
      <c r="BR123" s="1057"/>
      <c r="BS123" s="1057"/>
      <c r="BT123" s="1057"/>
      <c r="BU123" s="1057"/>
      <c r="BV123" s="1057" t="s">
        <v>109</v>
      </c>
      <c r="BW123" s="1057"/>
      <c r="BX123" s="1057"/>
      <c r="BY123" s="1057"/>
      <c r="BZ123" s="1057"/>
      <c r="CA123" s="1057" t="s">
        <v>109</v>
      </c>
      <c r="CB123" s="1057"/>
      <c r="CC123" s="1057"/>
      <c r="CD123" s="1057"/>
      <c r="CE123" s="1057"/>
      <c r="CF123" s="1058"/>
      <c r="CG123" s="1059"/>
      <c r="CH123" s="1059"/>
      <c r="CI123" s="1059"/>
      <c r="CJ123" s="1060"/>
      <c r="CK123" s="1046"/>
      <c r="CL123" s="1047"/>
      <c r="CM123" s="1047"/>
      <c r="CN123" s="1047"/>
      <c r="CO123" s="1048"/>
      <c r="CP123" s="1037" t="s">
        <v>382</v>
      </c>
      <c r="CQ123" s="1038"/>
      <c r="CR123" s="1038"/>
      <c r="CS123" s="1038"/>
      <c r="CT123" s="1038"/>
      <c r="CU123" s="1038"/>
      <c r="CV123" s="1038"/>
      <c r="CW123" s="1038"/>
      <c r="CX123" s="1038"/>
      <c r="CY123" s="1038"/>
      <c r="CZ123" s="1038"/>
      <c r="DA123" s="1038"/>
      <c r="DB123" s="1038"/>
      <c r="DC123" s="1038"/>
      <c r="DD123" s="1038"/>
      <c r="DE123" s="1038"/>
      <c r="DF123" s="1039"/>
      <c r="DG123" s="988">
        <v>47565</v>
      </c>
      <c r="DH123" s="989"/>
      <c r="DI123" s="989"/>
      <c r="DJ123" s="989"/>
      <c r="DK123" s="990"/>
      <c r="DL123" s="991">
        <v>50760</v>
      </c>
      <c r="DM123" s="989"/>
      <c r="DN123" s="989"/>
      <c r="DO123" s="989"/>
      <c r="DP123" s="990"/>
      <c r="DQ123" s="991">
        <v>58500</v>
      </c>
      <c r="DR123" s="989"/>
      <c r="DS123" s="989"/>
      <c r="DT123" s="989"/>
      <c r="DU123" s="990"/>
      <c r="DV123" s="992">
        <v>1</v>
      </c>
      <c r="DW123" s="993"/>
      <c r="DX123" s="993"/>
      <c r="DY123" s="993"/>
      <c r="DZ123" s="994"/>
    </row>
    <row r="124" spans="1:130" s="197" customFormat="1" ht="26.25" customHeight="1" x14ac:dyDescent="0.15">
      <c r="A124" s="1005"/>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v>109255</v>
      </c>
      <c r="DH124" s="1028"/>
      <c r="DI124" s="1028"/>
      <c r="DJ124" s="1028"/>
      <c r="DK124" s="1029"/>
      <c r="DL124" s="1030">
        <v>22991</v>
      </c>
      <c r="DM124" s="1028"/>
      <c r="DN124" s="1028"/>
      <c r="DO124" s="1028"/>
      <c r="DP124" s="1029"/>
      <c r="DQ124" s="1030" t="s">
        <v>109</v>
      </c>
      <c r="DR124" s="1028"/>
      <c r="DS124" s="1028"/>
      <c r="DT124" s="1028"/>
      <c r="DU124" s="1029"/>
      <c r="DV124" s="1031" t="s">
        <v>109</v>
      </c>
      <c r="DW124" s="1032"/>
      <c r="DX124" s="1032"/>
      <c r="DY124" s="1032"/>
      <c r="DZ124" s="1033"/>
    </row>
    <row r="125" spans="1:130" s="197" customFormat="1" ht="26.25" customHeight="1" thickBot="1" x14ac:dyDescent="0.2">
      <c r="A125" s="1005"/>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x14ac:dyDescent="0.15">
      <c r="A126" s="1005"/>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1046</v>
      </c>
      <c r="AB126" s="989"/>
      <c r="AC126" s="989"/>
      <c r="AD126" s="989"/>
      <c r="AE126" s="990"/>
      <c r="AF126" s="991" t="s">
        <v>109</v>
      </c>
      <c r="AG126" s="989"/>
      <c r="AH126" s="989"/>
      <c r="AI126" s="989"/>
      <c r="AJ126" s="990"/>
      <c r="AK126" s="991" t="s">
        <v>109</v>
      </c>
      <c r="AL126" s="989"/>
      <c r="AM126" s="989"/>
      <c r="AN126" s="989"/>
      <c r="AO126" s="990"/>
      <c r="AP126" s="992" t="s">
        <v>109</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x14ac:dyDescent="0.2">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109</v>
      </c>
      <c r="AB127" s="989"/>
      <c r="AC127" s="989"/>
      <c r="AD127" s="989"/>
      <c r="AE127" s="990"/>
      <c r="AF127" s="991" t="s">
        <v>109</v>
      </c>
      <c r="AG127" s="989"/>
      <c r="AH127" s="989"/>
      <c r="AI127" s="989"/>
      <c r="AJ127" s="990"/>
      <c r="AK127" s="991" t="s">
        <v>109</v>
      </c>
      <c r="AL127" s="989"/>
      <c r="AM127" s="989"/>
      <c r="AN127" s="989"/>
      <c r="AO127" s="990"/>
      <c r="AP127" s="992" t="s">
        <v>109</v>
      </c>
      <c r="AQ127" s="993"/>
      <c r="AR127" s="993"/>
      <c r="AS127" s="993"/>
      <c r="AT127" s="994"/>
      <c r="AU127" s="233"/>
      <c r="AV127" s="233"/>
      <c r="AW127" s="233"/>
      <c r="AX127" s="916" t="s">
        <v>452</v>
      </c>
      <c r="AY127" s="917"/>
      <c r="AZ127" s="917"/>
      <c r="BA127" s="917"/>
      <c r="BB127" s="917"/>
      <c r="BC127" s="917"/>
      <c r="BD127" s="917"/>
      <c r="BE127" s="918"/>
      <c r="BF127" s="1071" t="s">
        <v>109</v>
      </c>
      <c r="BG127" s="1072"/>
      <c r="BH127" s="1072"/>
      <c r="BI127" s="1072"/>
      <c r="BJ127" s="1072"/>
      <c r="BK127" s="1072"/>
      <c r="BL127" s="1081"/>
      <c r="BM127" s="1071">
        <v>13.87</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t="s">
        <v>454</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x14ac:dyDescent="0.15">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v>72974</v>
      </c>
      <c r="AB128" s="1120"/>
      <c r="AC128" s="1120"/>
      <c r="AD128" s="1120"/>
      <c r="AE128" s="1121"/>
      <c r="AF128" s="1122">
        <v>76248</v>
      </c>
      <c r="AG128" s="1120"/>
      <c r="AH128" s="1120"/>
      <c r="AI128" s="1120"/>
      <c r="AJ128" s="1121"/>
      <c r="AK128" s="1122">
        <v>71821</v>
      </c>
      <c r="AL128" s="1120"/>
      <c r="AM128" s="1120"/>
      <c r="AN128" s="1120"/>
      <c r="AO128" s="1121"/>
      <c r="AP128" s="1123"/>
      <c r="AQ128" s="1124"/>
      <c r="AR128" s="1124"/>
      <c r="AS128" s="1124"/>
      <c r="AT128" s="1125"/>
      <c r="AU128" s="235"/>
      <c r="AV128" s="235"/>
      <c r="AW128" s="235"/>
      <c r="AX128" s="1084" t="s">
        <v>457</v>
      </c>
      <c r="AY128" s="980"/>
      <c r="AZ128" s="980"/>
      <c r="BA128" s="980"/>
      <c r="BB128" s="980"/>
      <c r="BC128" s="980"/>
      <c r="BD128" s="980"/>
      <c r="BE128" s="981"/>
      <c r="BF128" s="1096" t="s">
        <v>109</v>
      </c>
      <c r="BG128" s="1097"/>
      <c r="BH128" s="1097"/>
      <c r="BI128" s="1097"/>
      <c r="BJ128" s="1097"/>
      <c r="BK128" s="1097"/>
      <c r="BL128" s="1098"/>
      <c r="BM128" s="1096">
        <v>18.87</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7615580</v>
      </c>
      <c r="AB129" s="989"/>
      <c r="AC129" s="989"/>
      <c r="AD129" s="989"/>
      <c r="AE129" s="990"/>
      <c r="AF129" s="991">
        <v>7504748</v>
      </c>
      <c r="AG129" s="989"/>
      <c r="AH129" s="989"/>
      <c r="AI129" s="989"/>
      <c r="AJ129" s="990"/>
      <c r="AK129" s="991">
        <v>7580450</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10.6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1385913</v>
      </c>
      <c r="AB130" s="989"/>
      <c r="AC130" s="989"/>
      <c r="AD130" s="989"/>
      <c r="AE130" s="990"/>
      <c r="AF130" s="991">
        <v>1461588</v>
      </c>
      <c r="AG130" s="989"/>
      <c r="AH130" s="989"/>
      <c r="AI130" s="989"/>
      <c r="AJ130" s="990"/>
      <c r="AK130" s="991">
        <v>1437140</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t="s">
        <v>109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6229667</v>
      </c>
      <c r="AB131" s="1028"/>
      <c r="AC131" s="1028"/>
      <c r="AD131" s="1028"/>
      <c r="AE131" s="1029"/>
      <c r="AF131" s="1030">
        <v>6043160</v>
      </c>
      <c r="AG131" s="1028"/>
      <c r="AH131" s="1028"/>
      <c r="AI131" s="1028"/>
      <c r="AJ131" s="1029"/>
      <c r="AK131" s="1030">
        <v>6143310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11.95535813</v>
      </c>
      <c r="AB132" s="1134"/>
      <c r="AC132" s="1134"/>
      <c r="AD132" s="1134"/>
      <c r="AE132" s="1135"/>
      <c r="AF132" s="1136">
        <v>10.88834318</v>
      </c>
      <c r="AG132" s="1134"/>
      <c r="AH132" s="1134"/>
      <c r="AI132" s="1134"/>
      <c r="AJ132" s="1135"/>
      <c r="AK132" s="1136">
        <v>9.2505668770000007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13.3</v>
      </c>
      <c r="AB133" s="1141"/>
      <c r="AC133" s="1141"/>
      <c r="AD133" s="1141"/>
      <c r="AE133" s="1142"/>
      <c r="AF133" s="1140">
        <v>12.1</v>
      </c>
      <c r="AG133" s="1141"/>
      <c r="AH133" s="1141"/>
      <c r="AI133" s="1141"/>
      <c r="AJ133" s="1142"/>
      <c r="AK133" s="1140">
        <v>10.6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47" t="s">
        <v>469</v>
      </c>
      <c r="L7" s="254"/>
      <c r="M7" s="255" t="s">
        <v>470</v>
      </c>
      <c r="N7" s="256"/>
    </row>
    <row r="8" spans="1:16" x14ac:dyDescent="0.15">
      <c r="A8" s="248"/>
      <c r="B8" s="244"/>
      <c r="C8" s="244"/>
      <c r="D8" s="244"/>
      <c r="E8" s="244"/>
      <c r="F8" s="244"/>
      <c r="G8" s="257"/>
      <c r="H8" s="258"/>
      <c r="I8" s="258"/>
      <c r="J8" s="259"/>
      <c r="K8" s="1148"/>
      <c r="L8" s="260" t="s">
        <v>471</v>
      </c>
      <c r="M8" s="261" t="s">
        <v>472</v>
      </c>
      <c r="N8" s="262" t="s">
        <v>473</v>
      </c>
    </row>
    <row r="9" spans="1:16" x14ac:dyDescent="0.15">
      <c r="A9" s="248"/>
      <c r="B9" s="244"/>
      <c r="C9" s="244"/>
      <c r="D9" s="244"/>
      <c r="E9" s="244"/>
      <c r="F9" s="244"/>
      <c r="G9" s="1149" t="s">
        <v>474</v>
      </c>
      <c r="H9" s="1150"/>
      <c r="I9" s="1150"/>
      <c r="J9" s="1151"/>
      <c r="K9" s="263">
        <v>1450033</v>
      </c>
      <c r="L9" s="264">
        <v>74964</v>
      </c>
      <c r="M9" s="265">
        <v>95265</v>
      </c>
      <c r="N9" s="266">
        <v>-21.3</v>
      </c>
    </row>
    <row r="10" spans="1:16" x14ac:dyDescent="0.15">
      <c r="A10" s="248"/>
      <c r="B10" s="244"/>
      <c r="C10" s="244"/>
      <c r="D10" s="244"/>
      <c r="E10" s="244"/>
      <c r="F10" s="244"/>
      <c r="G10" s="1149" t="s">
        <v>475</v>
      </c>
      <c r="H10" s="1150"/>
      <c r="I10" s="1150"/>
      <c r="J10" s="1151"/>
      <c r="K10" s="267">
        <v>146111</v>
      </c>
      <c r="L10" s="268">
        <v>7554</v>
      </c>
      <c r="M10" s="269">
        <v>8986</v>
      </c>
      <c r="N10" s="270">
        <v>-15.9</v>
      </c>
    </row>
    <row r="11" spans="1:16" ht="13.5" customHeight="1" x14ac:dyDescent="0.15">
      <c r="A11" s="248"/>
      <c r="B11" s="244"/>
      <c r="C11" s="244"/>
      <c r="D11" s="244"/>
      <c r="E11" s="244"/>
      <c r="F11" s="244"/>
      <c r="G11" s="1149" t="s">
        <v>476</v>
      </c>
      <c r="H11" s="1150"/>
      <c r="I11" s="1150"/>
      <c r="J11" s="1151"/>
      <c r="K11" s="267">
        <v>329997</v>
      </c>
      <c r="L11" s="268">
        <v>17060</v>
      </c>
      <c r="M11" s="269">
        <v>12922</v>
      </c>
      <c r="N11" s="270">
        <v>32</v>
      </c>
    </row>
    <row r="12" spans="1:16" ht="13.5" customHeight="1" x14ac:dyDescent="0.15">
      <c r="A12" s="248"/>
      <c r="B12" s="244"/>
      <c r="C12" s="244"/>
      <c r="D12" s="244"/>
      <c r="E12" s="244"/>
      <c r="F12" s="244"/>
      <c r="G12" s="1149" t="s">
        <v>477</v>
      </c>
      <c r="H12" s="1150"/>
      <c r="I12" s="1150"/>
      <c r="J12" s="1151"/>
      <c r="K12" s="267">
        <v>9842</v>
      </c>
      <c r="L12" s="268">
        <v>509</v>
      </c>
      <c r="M12" s="269">
        <v>3263</v>
      </c>
      <c r="N12" s="270">
        <v>-84.4</v>
      </c>
    </row>
    <row r="13" spans="1:16" ht="13.5" customHeight="1" x14ac:dyDescent="0.15">
      <c r="A13" s="248"/>
      <c r="B13" s="244"/>
      <c r="C13" s="244"/>
      <c r="D13" s="244"/>
      <c r="E13" s="244"/>
      <c r="F13" s="244"/>
      <c r="G13" s="1149" t="s">
        <v>478</v>
      </c>
      <c r="H13" s="1150"/>
      <c r="I13" s="1150"/>
      <c r="J13" s="1151"/>
      <c r="K13" s="267" t="s">
        <v>479</v>
      </c>
      <c r="L13" s="268" t="s">
        <v>479</v>
      </c>
      <c r="M13" s="269" t="s">
        <v>479</v>
      </c>
      <c r="N13" s="270" t="s">
        <v>479</v>
      </c>
    </row>
    <row r="14" spans="1:16" ht="13.5" customHeight="1" x14ac:dyDescent="0.15">
      <c r="A14" s="248"/>
      <c r="B14" s="244"/>
      <c r="C14" s="244"/>
      <c r="D14" s="244"/>
      <c r="E14" s="244"/>
      <c r="F14" s="244"/>
      <c r="G14" s="1149" t="s">
        <v>480</v>
      </c>
      <c r="H14" s="1150"/>
      <c r="I14" s="1150"/>
      <c r="J14" s="1151"/>
      <c r="K14" s="267">
        <v>167690</v>
      </c>
      <c r="L14" s="268">
        <v>8669</v>
      </c>
      <c r="M14" s="269">
        <v>5957</v>
      </c>
      <c r="N14" s="270">
        <v>45.5</v>
      </c>
    </row>
    <row r="15" spans="1:16" ht="13.5" customHeight="1" x14ac:dyDescent="0.15">
      <c r="A15" s="248"/>
      <c r="B15" s="244"/>
      <c r="C15" s="244"/>
      <c r="D15" s="244"/>
      <c r="E15" s="244"/>
      <c r="F15" s="244"/>
      <c r="G15" s="1149" t="s">
        <v>481</v>
      </c>
      <c r="H15" s="1150"/>
      <c r="I15" s="1150"/>
      <c r="J15" s="1151"/>
      <c r="K15" s="267">
        <v>34964</v>
      </c>
      <c r="L15" s="268">
        <v>1808</v>
      </c>
      <c r="M15" s="269">
        <v>1769</v>
      </c>
      <c r="N15" s="270">
        <v>2.2000000000000002</v>
      </c>
    </row>
    <row r="16" spans="1:16" x14ac:dyDescent="0.15">
      <c r="A16" s="248"/>
      <c r="B16" s="244"/>
      <c r="C16" s="244"/>
      <c r="D16" s="244"/>
      <c r="E16" s="244"/>
      <c r="F16" s="244"/>
      <c r="G16" s="1152" t="s">
        <v>482</v>
      </c>
      <c r="H16" s="1153"/>
      <c r="I16" s="1153"/>
      <c r="J16" s="1154"/>
      <c r="K16" s="268">
        <v>-165835</v>
      </c>
      <c r="L16" s="268">
        <v>-8573</v>
      </c>
      <c r="M16" s="269">
        <v>-10897</v>
      </c>
      <c r="N16" s="270">
        <v>-21.3</v>
      </c>
    </row>
    <row r="17" spans="1:16" x14ac:dyDescent="0.15">
      <c r="A17" s="248"/>
      <c r="B17" s="244"/>
      <c r="C17" s="244"/>
      <c r="D17" s="244"/>
      <c r="E17" s="244"/>
      <c r="F17" s="244"/>
      <c r="G17" s="1152" t="s">
        <v>167</v>
      </c>
      <c r="H17" s="1153"/>
      <c r="I17" s="1153"/>
      <c r="J17" s="1154"/>
      <c r="K17" s="268">
        <v>1972802</v>
      </c>
      <c r="L17" s="268">
        <v>101990</v>
      </c>
      <c r="M17" s="269">
        <v>117266</v>
      </c>
      <c r="N17" s="270">
        <v>-13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44" t="s">
        <v>487</v>
      </c>
      <c r="H21" s="1145"/>
      <c r="I21" s="1145"/>
      <c r="J21" s="1146"/>
      <c r="K21" s="280">
        <v>8.6300000000000008</v>
      </c>
      <c r="L21" s="281">
        <v>10.71</v>
      </c>
      <c r="M21" s="282">
        <v>-2.08</v>
      </c>
      <c r="N21" s="249"/>
      <c r="O21" s="283"/>
      <c r="P21" s="279"/>
    </row>
    <row r="22" spans="1:16" s="284" customFormat="1" x14ac:dyDescent="0.15">
      <c r="A22" s="279"/>
      <c r="B22" s="249"/>
      <c r="C22" s="249"/>
      <c r="D22" s="249"/>
      <c r="E22" s="249"/>
      <c r="F22" s="249"/>
      <c r="G22" s="1144" t="s">
        <v>488</v>
      </c>
      <c r="H22" s="1145"/>
      <c r="I22" s="1145"/>
      <c r="J22" s="1146"/>
      <c r="K22" s="285">
        <v>92.4</v>
      </c>
      <c r="L22" s="286">
        <v>95.7</v>
      </c>
      <c r="M22" s="287">
        <v>-3.3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47" t="s">
        <v>469</v>
      </c>
      <c r="L30" s="254"/>
      <c r="M30" s="255" t="s">
        <v>470</v>
      </c>
      <c r="N30" s="256"/>
    </row>
    <row r="31" spans="1:16" x14ac:dyDescent="0.15">
      <c r="A31" s="248"/>
      <c r="B31" s="244"/>
      <c r="C31" s="244"/>
      <c r="D31" s="244"/>
      <c r="E31" s="244"/>
      <c r="F31" s="244"/>
      <c r="G31" s="257"/>
      <c r="H31" s="258"/>
      <c r="I31" s="258"/>
      <c r="J31" s="259"/>
      <c r="K31" s="1148"/>
      <c r="L31" s="260" t="s">
        <v>471</v>
      </c>
      <c r="M31" s="261" t="s">
        <v>472</v>
      </c>
      <c r="N31" s="262" t="s">
        <v>473</v>
      </c>
    </row>
    <row r="32" spans="1:16" ht="27" customHeight="1" x14ac:dyDescent="0.15">
      <c r="A32" s="248"/>
      <c r="B32" s="244"/>
      <c r="C32" s="244"/>
      <c r="D32" s="244"/>
      <c r="E32" s="244"/>
      <c r="F32" s="244"/>
      <c r="G32" s="1160" t="s">
        <v>492</v>
      </c>
      <c r="H32" s="1161"/>
      <c r="I32" s="1161"/>
      <c r="J32" s="1162"/>
      <c r="K32" s="294">
        <v>1721213</v>
      </c>
      <c r="L32" s="294">
        <v>88984</v>
      </c>
      <c r="M32" s="295">
        <v>77031</v>
      </c>
      <c r="N32" s="296">
        <v>15.5</v>
      </c>
    </row>
    <row r="33" spans="1:16" ht="13.5" customHeight="1" x14ac:dyDescent="0.15">
      <c r="A33" s="248"/>
      <c r="B33" s="244"/>
      <c r="C33" s="244"/>
      <c r="D33" s="244"/>
      <c r="E33" s="244"/>
      <c r="F33" s="244"/>
      <c r="G33" s="1160" t="s">
        <v>493</v>
      </c>
      <c r="H33" s="1161"/>
      <c r="I33" s="1161"/>
      <c r="J33" s="1162"/>
      <c r="K33" s="294" t="s">
        <v>479</v>
      </c>
      <c r="L33" s="294" t="s">
        <v>479</v>
      </c>
      <c r="M33" s="295" t="s">
        <v>479</v>
      </c>
      <c r="N33" s="296" t="s">
        <v>479</v>
      </c>
    </row>
    <row r="34" spans="1:16" ht="27" customHeight="1" x14ac:dyDescent="0.15">
      <c r="A34" s="248"/>
      <c r="B34" s="244"/>
      <c r="C34" s="244"/>
      <c r="D34" s="244"/>
      <c r="E34" s="244"/>
      <c r="F34" s="244"/>
      <c r="G34" s="1160" t="s">
        <v>494</v>
      </c>
      <c r="H34" s="1161"/>
      <c r="I34" s="1161"/>
      <c r="J34" s="1162"/>
      <c r="K34" s="294" t="s">
        <v>479</v>
      </c>
      <c r="L34" s="294" t="s">
        <v>479</v>
      </c>
      <c r="M34" s="295" t="s">
        <v>479</v>
      </c>
      <c r="N34" s="296" t="s">
        <v>479</v>
      </c>
    </row>
    <row r="35" spans="1:16" ht="27" customHeight="1" x14ac:dyDescent="0.15">
      <c r="A35" s="248"/>
      <c r="B35" s="244"/>
      <c r="C35" s="244"/>
      <c r="D35" s="244"/>
      <c r="E35" s="244"/>
      <c r="F35" s="244"/>
      <c r="G35" s="1160" t="s">
        <v>495</v>
      </c>
      <c r="H35" s="1161"/>
      <c r="I35" s="1161"/>
      <c r="J35" s="1162"/>
      <c r="K35" s="294">
        <v>287577</v>
      </c>
      <c r="L35" s="294">
        <v>14867</v>
      </c>
      <c r="M35" s="295">
        <v>20812</v>
      </c>
      <c r="N35" s="296">
        <v>-28.6</v>
      </c>
    </row>
    <row r="36" spans="1:16" ht="27" customHeight="1" x14ac:dyDescent="0.15">
      <c r="A36" s="248"/>
      <c r="B36" s="244"/>
      <c r="C36" s="244"/>
      <c r="D36" s="244"/>
      <c r="E36" s="244"/>
      <c r="F36" s="244"/>
      <c r="G36" s="1160" t="s">
        <v>496</v>
      </c>
      <c r="H36" s="1161"/>
      <c r="I36" s="1161"/>
      <c r="J36" s="1162"/>
      <c r="K36" s="294">
        <v>68462</v>
      </c>
      <c r="L36" s="294">
        <v>3539</v>
      </c>
      <c r="M36" s="295">
        <v>3303</v>
      </c>
      <c r="N36" s="296">
        <v>7.1</v>
      </c>
    </row>
    <row r="37" spans="1:16" ht="13.5" customHeight="1" x14ac:dyDescent="0.15">
      <c r="A37" s="248"/>
      <c r="B37" s="244"/>
      <c r="C37" s="244"/>
      <c r="D37" s="244"/>
      <c r="E37" s="244"/>
      <c r="F37" s="244"/>
      <c r="G37" s="1160" t="s">
        <v>497</v>
      </c>
      <c r="H37" s="1161"/>
      <c r="I37" s="1161"/>
      <c r="J37" s="1162"/>
      <c r="K37" s="294" t="s">
        <v>479</v>
      </c>
      <c r="L37" s="294" t="s">
        <v>479</v>
      </c>
      <c r="M37" s="295">
        <v>1276</v>
      </c>
      <c r="N37" s="296" t="s">
        <v>479</v>
      </c>
    </row>
    <row r="38" spans="1:16" ht="27" customHeight="1" x14ac:dyDescent="0.15">
      <c r="A38" s="248"/>
      <c r="B38" s="244"/>
      <c r="C38" s="244"/>
      <c r="D38" s="244"/>
      <c r="E38" s="244"/>
      <c r="F38" s="244"/>
      <c r="G38" s="1163" t="s">
        <v>498</v>
      </c>
      <c r="H38" s="1164"/>
      <c r="I38" s="1164"/>
      <c r="J38" s="1165"/>
      <c r="K38" s="297" t="s">
        <v>479</v>
      </c>
      <c r="L38" s="297" t="s">
        <v>479</v>
      </c>
      <c r="M38" s="298">
        <v>4</v>
      </c>
      <c r="N38" s="299" t="s">
        <v>479</v>
      </c>
      <c r="O38" s="293"/>
    </row>
    <row r="39" spans="1:16" x14ac:dyDescent="0.15">
      <c r="A39" s="248"/>
      <c r="B39" s="244"/>
      <c r="C39" s="244"/>
      <c r="D39" s="244"/>
      <c r="E39" s="244"/>
      <c r="F39" s="244"/>
      <c r="G39" s="1163" t="s">
        <v>499</v>
      </c>
      <c r="H39" s="1164"/>
      <c r="I39" s="1164"/>
      <c r="J39" s="1165"/>
      <c r="K39" s="300">
        <v>-71821</v>
      </c>
      <c r="L39" s="300">
        <v>-3713</v>
      </c>
      <c r="M39" s="301">
        <v>-3022</v>
      </c>
      <c r="N39" s="302">
        <v>22.9</v>
      </c>
      <c r="O39" s="293"/>
    </row>
    <row r="40" spans="1:16" ht="27" customHeight="1" x14ac:dyDescent="0.15">
      <c r="A40" s="248"/>
      <c r="B40" s="244"/>
      <c r="C40" s="244"/>
      <c r="D40" s="244"/>
      <c r="E40" s="244"/>
      <c r="F40" s="244"/>
      <c r="G40" s="1160" t="s">
        <v>500</v>
      </c>
      <c r="H40" s="1161"/>
      <c r="I40" s="1161"/>
      <c r="J40" s="1162"/>
      <c r="K40" s="300">
        <v>-1437140</v>
      </c>
      <c r="L40" s="300">
        <v>-74298</v>
      </c>
      <c r="M40" s="301">
        <v>-68778</v>
      </c>
      <c r="N40" s="302">
        <v>8</v>
      </c>
      <c r="O40" s="293"/>
    </row>
    <row r="41" spans="1:16" x14ac:dyDescent="0.15">
      <c r="A41" s="248"/>
      <c r="B41" s="244"/>
      <c r="C41" s="244"/>
      <c r="D41" s="244"/>
      <c r="E41" s="244"/>
      <c r="F41" s="244"/>
      <c r="G41" s="1166" t="s">
        <v>278</v>
      </c>
      <c r="H41" s="1167"/>
      <c r="I41" s="1167"/>
      <c r="J41" s="1168"/>
      <c r="K41" s="294">
        <v>568291</v>
      </c>
      <c r="L41" s="300">
        <v>29380</v>
      </c>
      <c r="M41" s="301">
        <v>30628</v>
      </c>
      <c r="N41" s="302">
        <v>-4.0999999999999996</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55" t="s">
        <v>469</v>
      </c>
      <c r="J49" s="1157" t="s">
        <v>504</v>
      </c>
      <c r="K49" s="1158"/>
      <c r="L49" s="1158"/>
      <c r="M49" s="1158"/>
      <c r="N49" s="1159"/>
    </row>
    <row r="50" spans="1:14" x14ac:dyDescent="0.15">
      <c r="A50" s="248"/>
      <c r="B50" s="244"/>
      <c r="C50" s="244"/>
      <c r="D50" s="244"/>
      <c r="E50" s="244"/>
      <c r="F50" s="244"/>
      <c r="G50" s="312"/>
      <c r="H50" s="313"/>
      <c r="I50" s="1156"/>
      <c r="J50" s="314" t="s">
        <v>505</v>
      </c>
      <c r="K50" s="315" t="s">
        <v>506</v>
      </c>
      <c r="L50" s="316" t="s">
        <v>507</v>
      </c>
      <c r="M50" s="317" t="s">
        <v>508</v>
      </c>
      <c r="N50" s="318" t="s">
        <v>509</v>
      </c>
    </row>
    <row r="51" spans="1:14" x14ac:dyDescent="0.15">
      <c r="A51" s="248"/>
      <c r="B51" s="244"/>
      <c r="C51" s="244"/>
      <c r="D51" s="244"/>
      <c r="E51" s="244"/>
      <c r="F51" s="244"/>
      <c r="G51" s="310" t="s">
        <v>510</v>
      </c>
      <c r="H51" s="311"/>
      <c r="I51" s="319">
        <v>1154458</v>
      </c>
      <c r="J51" s="320">
        <v>56489</v>
      </c>
      <c r="K51" s="321">
        <v>-31.8</v>
      </c>
      <c r="L51" s="322">
        <v>90833</v>
      </c>
      <c r="M51" s="323">
        <v>-16.7</v>
      </c>
      <c r="N51" s="324">
        <v>-15.1</v>
      </c>
    </row>
    <row r="52" spans="1:14" x14ac:dyDescent="0.15">
      <c r="A52" s="248"/>
      <c r="B52" s="244"/>
      <c r="C52" s="244"/>
      <c r="D52" s="244"/>
      <c r="E52" s="244"/>
      <c r="F52" s="244"/>
      <c r="G52" s="325"/>
      <c r="H52" s="326" t="s">
        <v>511</v>
      </c>
      <c r="I52" s="327">
        <v>745723</v>
      </c>
      <c r="J52" s="328">
        <v>36489</v>
      </c>
      <c r="K52" s="329">
        <v>-40.799999999999997</v>
      </c>
      <c r="L52" s="330">
        <v>47037</v>
      </c>
      <c r="M52" s="331">
        <v>-8.1999999999999993</v>
      </c>
      <c r="N52" s="332">
        <v>-32.6</v>
      </c>
    </row>
    <row r="53" spans="1:14" x14ac:dyDescent="0.15">
      <c r="A53" s="248"/>
      <c r="B53" s="244"/>
      <c r="C53" s="244"/>
      <c r="D53" s="244"/>
      <c r="E53" s="244"/>
      <c r="F53" s="244"/>
      <c r="G53" s="310" t="s">
        <v>512</v>
      </c>
      <c r="H53" s="311"/>
      <c r="I53" s="319">
        <v>930238</v>
      </c>
      <c r="J53" s="320">
        <v>46061</v>
      </c>
      <c r="K53" s="321">
        <v>-18.5</v>
      </c>
      <c r="L53" s="322">
        <v>79181</v>
      </c>
      <c r="M53" s="323">
        <v>-12.8</v>
      </c>
      <c r="N53" s="324">
        <v>-5.7</v>
      </c>
    </row>
    <row r="54" spans="1:14" x14ac:dyDescent="0.15">
      <c r="A54" s="248"/>
      <c r="B54" s="244"/>
      <c r="C54" s="244"/>
      <c r="D54" s="244"/>
      <c r="E54" s="244"/>
      <c r="F54" s="244"/>
      <c r="G54" s="325"/>
      <c r="H54" s="326" t="s">
        <v>511</v>
      </c>
      <c r="I54" s="327">
        <v>548656</v>
      </c>
      <c r="J54" s="328">
        <v>27167</v>
      </c>
      <c r="K54" s="329">
        <v>-25.5</v>
      </c>
      <c r="L54" s="330">
        <v>40448</v>
      </c>
      <c r="M54" s="331">
        <v>-14</v>
      </c>
      <c r="N54" s="332">
        <v>-11.5</v>
      </c>
    </row>
    <row r="55" spans="1:14" x14ac:dyDescent="0.15">
      <c r="A55" s="248"/>
      <c r="B55" s="244"/>
      <c r="C55" s="244"/>
      <c r="D55" s="244"/>
      <c r="E55" s="244"/>
      <c r="F55" s="244"/>
      <c r="G55" s="310" t="s">
        <v>513</v>
      </c>
      <c r="H55" s="311"/>
      <c r="I55" s="319">
        <v>1003202</v>
      </c>
      <c r="J55" s="320">
        <v>50415</v>
      </c>
      <c r="K55" s="321">
        <v>9.5</v>
      </c>
      <c r="L55" s="322">
        <v>118124</v>
      </c>
      <c r="M55" s="323">
        <v>49.2</v>
      </c>
      <c r="N55" s="324">
        <v>-39.700000000000003</v>
      </c>
    </row>
    <row r="56" spans="1:14" x14ac:dyDescent="0.15">
      <c r="A56" s="248"/>
      <c r="B56" s="244"/>
      <c r="C56" s="244"/>
      <c r="D56" s="244"/>
      <c r="E56" s="244"/>
      <c r="F56" s="244"/>
      <c r="G56" s="325"/>
      <c r="H56" s="326" t="s">
        <v>511</v>
      </c>
      <c r="I56" s="327">
        <v>529597</v>
      </c>
      <c r="J56" s="328">
        <v>26614</v>
      </c>
      <c r="K56" s="329">
        <v>-2</v>
      </c>
      <c r="L56" s="330">
        <v>54614</v>
      </c>
      <c r="M56" s="331">
        <v>35</v>
      </c>
      <c r="N56" s="332">
        <v>-37</v>
      </c>
    </row>
    <row r="57" spans="1:14" x14ac:dyDescent="0.15">
      <c r="A57" s="248"/>
      <c r="B57" s="244"/>
      <c r="C57" s="244"/>
      <c r="D57" s="244"/>
      <c r="E57" s="244"/>
      <c r="F57" s="244"/>
      <c r="G57" s="310" t="s">
        <v>514</v>
      </c>
      <c r="H57" s="311"/>
      <c r="I57" s="319">
        <v>1667406</v>
      </c>
      <c r="J57" s="320">
        <v>85272</v>
      </c>
      <c r="K57" s="321">
        <v>69.099999999999994</v>
      </c>
      <c r="L57" s="322">
        <v>101693</v>
      </c>
      <c r="M57" s="323">
        <v>-13.9</v>
      </c>
      <c r="N57" s="324">
        <v>83</v>
      </c>
    </row>
    <row r="58" spans="1:14" x14ac:dyDescent="0.15">
      <c r="A58" s="248"/>
      <c r="B58" s="244"/>
      <c r="C58" s="244"/>
      <c r="D58" s="244"/>
      <c r="E58" s="244"/>
      <c r="F58" s="244"/>
      <c r="G58" s="325"/>
      <c r="H58" s="326" t="s">
        <v>511</v>
      </c>
      <c r="I58" s="327">
        <v>667748</v>
      </c>
      <c r="J58" s="328">
        <v>34149</v>
      </c>
      <c r="K58" s="329">
        <v>28.3</v>
      </c>
      <c r="L58" s="330">
        <v>51066</v>
      </c>
      <c r="M58" s="331">
        <v>-6.5</v>
      </c>
      <c r="N58" s="332">
        <v>34.799999999999997</v>
      </c>
    </row>
    <row r="59" spans="1:14" x14ac:dyDescent="0.15">
      <c r="A59" s="248"/>
      <c r="B59" s="244"/>
      <c r="C59" s="244"/>
      <c r="D59" s="244"/>
      <c r="E59" s="244"/>
      <c r="F59" s="244"/>
      <c r="G59" s="310" t="s">
        <v>515</v>
      </c>
      <c r="H59" s="311"/>
      <c r="I59" s="319">
        <v>1131626</v>
      </c>
      <c r="J59" s="320">
        <v>58503</v>
      </c>
      <c r="K59" s="321">
        <v>-31.4</v>
      </c>
      <c r="L59" s="322">
        <v>96635</v>
      </c>
      <c r="M59" s="323">
        <v>-5</v>
      </c>
      <c r="N59" s="324">
        <v>-26.4</v>
      </c>
    </row>
    <row r="60" spans="1:14" x14ac:dyDescent="0.15">
      <c r="A60" s="248"/>
      <c r="B60" s="244"/>
      <c r="C60" s="244"/>
      <c r="D60" s="244"/>
      <c r="E60" s="244"/>
      <c r="F60" s="244"/>
      <c r="G60" s="325"/>
      <c r="H60" s="326" t="s">
        <v>511</v>
      </c>
      <c r="I60" s="333">
        <v>591998</v>
      </c>
      <c r="J60" s="328">
        <v>30605</v>
      </c>
      <c r="K60" s="329">
        <v>-10.4</v>
      </c>
      <c r="L60" s="330">
        <v>44408</v>
      </c>
      <c r="M60" s="331">
        <v>-13</v>
      </c>
      <c r="N60" s="332">
        <v>2.6</v>
      </c>
    </row>
    <row r="61" spans="1:14" x14ac:dyDescent="0.15">
      <c r="A61" s="248"/>
      <c r="B61" s="244"/>
      <c r="C61" s="244"/>
      <c r="D61" s="244"/>
      <c r="E61" s="244"/>
      <c r="F61" s="244"/>
      <c r="G61" s="310" t="s">
        <v>516</v>
      </c>
      <c r="H61" s="334"/>
      <c r="I61" s="335">
        <v>1177386</v>
      </c>
      <c r="J61" s="336">
        <v>59348</v>
      </c>
      <c r="K61" s="337">
        <v>-0.6</v>
      </c>
      <c r="L61" s="338">
        <v>97293</v>
      </c>
      <c r="M61" s="339">
        <v>0.2</v>
      </c>
      <c r="N61" s="324">
        <v>-0.8</v>
      </c>
    </row>
    <row r="62" spans="1:14" x14ac:dyDescent="0.15">
      <c r="A62" s="248"/>
      <c r="B62" s="244"/>
      <c r="C62" s="244"/>
      <c r="D62" s="244"/>
      <c r="E62" s="244"/>
      <c r="F62" s="244"/>
      <c r="G62" s="325"/>
      <c r="H62" s="326" t="s">
        <v>511</v>
      </c>
      <c r="I62" s="327">
        <v>616744</v>
      </c>
      <c r="J62" s="328">
        <v>31005</v>
      </c>
      <c r="K62" s="329">
        <v>-10.1</v>
      </c>
      <c r="L62" s="330">
        <v>47515</v>
      </c>
      <c r="M62" s="331">
        <v>-1.3</v>
      </c>
      <c r="N62" s="332">
        <v>-8.8000000000000007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69" t="s">
        <v>3</v>
      </c>
      <c r="D47" s="1169"/>
      <c r="E47" s="1170"/>
      <c r="F47" s="11">
        <v>12.03</v>
      </c>
      <c r="G47" s="12">
        <v>14.2</v>
      </c>
      <c r="H47" s="12">
        <v>14.26</v>
      </c>
      <c r="I47" s="12">
        <v>15.81</v>
      </c>
      <c r="J47" s="13">
        <v>18.03</v>
      </c>
    </row>
    <row r="48" spans="2:10" ht="57.75" customHeight="1" x14ac:dyDescent="0.15">
      <c r="B48" s="14"/>
      <c r="C48" s="1171" t="s">
        <v>4</v>
      </c>
      <c r="D48" s="1171"/>
      <c r="E48" s="1172"/>
      <c r="F48" s="15">
        <v>3.45</v>
      </c>
      <c r="G48" s="16">
        <v>2.96</v>
      </c>
      <c r="H48" s="16">
        <v>2.84</v>
      </c>
      <c r="I48" s="16">
        <v>3.82</v>
      </c>
      <c r="J48" s="17">
        <v>4</v>
      </c>
    </row>
    <row r="49" spans="2:10" ht="57.75" customHeight="1" thickBot="1" x14ac:dyDescent="0.2">
      <c r="B49" s="18"/>
      <c r="C49" s="1173" t="s">
        <v>5</v>
      </c>
      <c r="D49" s="1173"/>
      <c r="E49" s="1174"/>
      <c r="F49" s="19" t="s">
        <v>523</v>
      </c>
      <c r="G49" s="20" t="s">
        <v>524</v>
      </c>
      <c r="H49" s="20" t="s">
        <v>525</v>
      </c>
      <c r="I49" s="20">
        <v>3.71</v>
      </c>
      <c r="J49" s="21">
        <v>3.98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1" t="s">
        <v>526</v>
      </c>
      <c r="D34" s="1181"/>
      <c r="E34" s="1182"/>
      <c r="F34" s="32">
        <v>11.93</v>
      </c>
      <c r="G34" s="33">
        <v>13.21</v>
      </c>
      <c r="H34" s="33">
        <v>11.64</v>
      </c>
      <c r="I34" s="33">
        <v>12.94</v>
      </c>
      <c r="J34" s="34">
        <v>13.99</v>
      </c>
      <c r="K34" s="22"/>
      <c r="L34" s="22"/>
      <c r="M34" s="22"/>
      <c r="N34" s="22"/>
      <c r="O34" s="22"/>
      <c r="P34" s="22"/>
    </row>
    <row r="35" spans="1:16" ht="39" customHeight="1" x14ac:dyDescent="0.15">
      <c r="A35" s="22"/>
      <c r="B35" s="35"/>
      <c r="C35" s="1175" t="s">
        <v>527</v>
      </c>
      <c r="D35" s="1176"/>
      <c r="E35" s="1177"/>
      <c r="F35" s="36">
        <v>3.41</v>
      </c>
      <c r="G35" s="37">
        <v>2.89</v>
      </c>
      <c r="H35" s="37">
        <v>2.76</v>
      </c>
      <c r="I35" s="37">
        <v>3.76</v>
      </c>
      <c r="J35" s="38">
        <v>3.94</v>
      </c>
      <c r="K35" s="22"/>
      <c r="L35" s="22"/>
      <c r="M35" s="22"/>
      <c r="N35" s="22"/>
      <c r="O35" s="22"/>
      <c r="P35" s="22"/>
    </row>
    <row r="36" spans="1:16" ht="39" customHeight="1" x14ac:dyDescent="0.15">
      <c r="A36" s="22"/>
      <c r="B36" s="35"/>
      <c r="C36" s="1175" t="s">
        <v>528</v>
      </c>
      <c r="D36" s="1176"/>
      <c r="E36" s="1177"/>
      <c r="F36" s="36">
        <v>0.17</v>
      </c>
      <c r="G36" s="37">
        <v>0.18</v>
      </c>
      <c r="H36" s="37">
        <v>0</v>
      </c>
      <c r="I36" s="37">
        <v>0.24</v>
      </c>
      <c r="J36" s="38">
        <v>0.54</v>
      </c>
      <c r="K36" s="22"/>
      <c r="L36" s="22"/>
      <c r="M36" s="22"/>
      <c r="N36" s="22"/>
      <c r="O36" s="22"/>
      <c r="P36" s="22"/>
    </row>
    <row r="37" spans="1:16" ht="39" customHeight="1" x14ac:dyDescent="0.15">
      <c r="A37" s="22"/>
      <c r="B37" s="35"/>
      <c r="C37" s="1175" t="s">
        <v>529</v>
      </c>
      <c r="D37" s="1176"/>
      <c r="E37" s="1177"/>
      <c r="F37" s="36">
        <v>0.01</v>
      </c>
      <c r="G37" s="37">
        <v>0.04</v>
      </c>
      <c r="H37" s="37">
        <v>0.02</v>
      </c>
      <c r="I37" s="37">
        <v>0.15</v>
      </c>
      <c r="J37" s="38">
        <v>0.16</v>
      </c>
      <c r="K37" s="22"/>
      <c r="L37" s="22"/>
      <c r="M37" s="22"/>
      <c r="N37" s="22"/>
      <c r="O37" s="22"/>
      <c r="P37" s="22"/>
    </row>
    <row r="38" spans="1:16" ht="39" customHeight="1" x14ac:dyDescent="0.15">
      <c r="A38" s="22"/>
      <c r="B38" s="35"/>
      <c r="C38" s="1175" t="s">
        <v>530</v>
      </c>
      <c r="D38" s="1176"/>
      <c r="E38" s="1177"/>
      <c r="F38" s="36">
        <v>0.01</v>
      </c>
      <c r="G38" s="37">
        <v>0.01</v>
      </c>
      <c r="H38" s="37">
        <v>0.01</v>
      </c>
      <c r="I38" s="37">
        <v>0.04</v>
      </c>
      <c r="J38" s="38">
        <v>0.08</v>
      </c>
      <c r="K38" s="22"/>
      <c r="L38" s="22"/>
      <c r="M38" s="22"/>
      <c r="N38" s="22"/>
      <c r="O38" s="22"/>
      <c r="P38" s="22"/>
    </row>
    <row r="39" spans="1:16" ht="39" customHeight="1" x14ac:dyDescent="0.15">
      <c r="A39" s="22"/>
      <c r="B39" s="35"/>
      <c r="C39" s="1175" t="s">
        <v>531</v>
      </c>
      <c r="D39" s="1176"/>
      <c r="E39" s="1177"/>
      <c r="F39" s="36">
        <v>0.03</v>
      </c>
      <c r="G39" s="37">
        <v>0.05</v>
      </c>
      <c r="H39" s="37">
        <v>7.0000000000000007E-2</v>
      </c>
      <c r="I39" s="37">
        <v>0.05</v>
      </c>
      <c r="J39" s="38">
        <v>0.04</v>
      </c>
      <c r="K39" s="22"/>
      <c r="L39" s="22"/>
      <c r="M39" s="22"/>
      <c r="N39" s="22"/>
      <c r="O39" s="22"/>
      <c r="P39" s="22"/>
    </row>
    <row r="40" spans="1:16" ht="39" customHeight="1" x14ac:dyDescent="0.15">
      <c r="A40" s="22"/>
      <c r="B40" s="35"/>
      <c r="C40" s="1175" t="s">
        <v>532</v>
      </c>
      <c r="D40" s="1176"/>
      <c r="E40" s="1177"/>
      <c r="F40" s="36">
        <v>1.17</v>
      </c>
      <c r="G40" s="37">
        <v>0.64</v>
      </c>
      <c r="H40" s="37">
        <v>0.56000000000000005</v>
      </c>
      <c r="I40" s="37">
        <v>0.53</v>
      </c>
      <c r="J40" s="38">
        <v>0.02</v>
      </c>
      <c r="K40" s="22"/>
      <c r="L40" s="22"/>
      <c r="M40" s="22"/>
      <c r="N40" s="22"/>
      <c r="O40" s="22"/>
      <c r="P40" s="22"/>
    </row>
    <row r="41" spans="1:16" ht="39" customHeight="1" x14ac:dyDescent="0.15">
      <c r="A41" s="22"/>
      <c r="B41" s="35"/>
      <c r="C41" s="1175" t="s">
        <v>533</v>
      </c>
      <c r="D41" s="1176"/>
      <c r="E41" s="1177"/>
      <c r="F41" s="36">
        <v>0.04</v>
      </c>
      <c r="G41" s="37">
        <v>7.0000000000000007E-2</v>
      </c>
      <c r="H41" s="37">
        <v>0.08</v>
      </c>
      <c r="I41" s="37">
        <v>0.13</v>
      </c>
      <c r="J41" s="38">
        <v>0</v>
      </c>
      <c r="K41" s="22"/>
      <c r="L41" s="22"/>
      <c r="M41" s="22"/>
      <c r="N41" s="22"/>
      <c r="O41" s="22"/>
      <c r="P41" s="22"/>
    </row>
    <row r="42" spans="1:16" ht="39" customHeight="1" x14ac:dyDescent="0.15">
      <c r="A42" s="22"/>
      <c r="B42" s="39"/>
      <c r="C42" s="1175" t="s">
        <v>534</v>
      </c>
      <c r="D42" s="1176"/>
      <c r="E42" s="1177"/>
      <c r="F42" s="36" t="s">
        <v>479</v>
      </c>
      <c r="G42" s="37" t="s">
        <v>479</v>
      </c>
      <c r="H42" s="37" t="s">
        <v>479</v>
      </c>
      <c r="I42" s="37" t="s">
        <v>479</v>
      </c>
      <c r="J42" s="38" t="s">
        <v>479</v>
      </c>
      <c r="K42" s="22"/>
      <c r="L42" s="22"/>
      <c r="M42" s="22"/>
      <c r="N42" s="22"/>
      <c r="O42" s="22"/>
      <c r="P42" s="22"/>
    </row>
    <row r="43" spans="1:16" ht="39" customHeight="1" thickBot="1" x14ac:dyDescent="0.2">
      <c r="A43" s="22"/>
      <c r="B43" s="40"/>
      <c r="C43" s="1178" t="s">
        <v>535</v>
      </c>
      <c r="D43" s="1179"/>
      <c r="E43" s="1180"/>
      <c r="F43" s="41">
        <v>0.49</v>
      </c>
      <c r="G43" s="42">
        <v>0.46</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1955</v>
      </c>
      <c r="L45" s="60">
        <v>1912</v>
      </c>
      <c r="M45" s="60">
        <v>1855</v>
      </c>
      <c r="N45" s="60">
        <v>1843</v>
      </c>
      <c r="O45" s="61">
        <v>1721</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x14ac:dyDescent="0.15">
      <c r="A48" s="48"/>
      <c r="B48" s="1193"/>
      <c r="C48" s="1194"/>
      <c r="D48" s="62"/>
      <c r="E48" s="1185" t="s">
        <v>15</v>
      </c>
      <c r="F48" s="1185"/>
      <c r="G48" s="1185"/>
      <c r="H48" s="1185"/>
      <c r="I48" s="1185"/>
      <c r="J48" s="1186"/>
      <c r="K48" s="63">
        <v>235</v>
      </c>
      <c r="L48" s="64">
        <v>260</v>
      </c>
      <c r="M48" s="64">
        <v>267</v>
      </c>
      <c r="N48" s="64">
        <v>276</v>
      </c>
      <c r="O48" s="65">
        <v>288</v>
      </c>
      <c r="P48" s="48"/>
      <c r="Q48" s="48"/>
      <c r="R48" s="48"/>
      <c r="S48" s="48"/>
      <c r="T48" s="48"/>
      <c r="U48" s="48"/>
    </row>
    <row r="49" spans="1:21" ht="30.75" customHeight="1" x14ac:dyDescent="0.15">
      <c r="A49" s="48"/>
      <c r="B49" s="1193"/>
      <c r="C49" s="1194"/>
      <c r="D49" s="62"/>
      <c r="E49" s="1185" t="s">
        <v>16</v>
      </c>
      <c r="F49" s="1185"/>
      <c r="G49" s="1185"/>
      <c r="H49" s="1185"/>
      <c r="I49" s="1185"/>
      <c r="J49" s="1186"/>
      <c r="K49" s="63">
        <v>106</v>
      </c>
      <c r="L49" s="64">
        <v>93</v>
      </c>
      <c r="M49" s="64">
        <v>81</v>
      </c>
      <c r="N49" s="64">
        <v>77</v>
      </c>
      <c r="O49" s="65">
        <v>68</v>
      </c>
      <c r="P49" s="48"/>
      <c r="Q49" s="48"/>
      <c r="R49" s="48"/>
      <c r="S49" s="48"/>
      <c r="T49" s="48"/>
      <c r="U49" s="48"/>
    </row>
    <row r="50" spans="1:21" ht="30.75" customHeight="1" x14ac:dyDescent="0.15">
      <c r="A50" s="48"/>
      <c r="B50" s="1193"/>
      <c r="C50" s="1194"/>
      <c r="D50" s="62"/>
      <c r="E50" s="1185" t="s">
        <v>17</v>
      </c>
      <c r="F50" s="1185"/>
      <c r="G50" s="1185"/>
      <c r="H50" s="1185"/>
      <c r="I50" s="1185"/>
      <c r="J50" s="1186"/>
      <c r="K50" s="63">
        <v>1</v>
      </c>
      <c r="L50" s="64">
        <v>1</v>
      </c>
      <c r="M50" s="64">
        <v>1</v>
      </c>
      <c r="N50" s="64" t="s">
        <v>479</v>
      </c>
      <c r="O50" s="65" t="s">
        <v>479</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1378</v>
      </c>
      <c r="L52" s="64">
        <v>1428</v>
      </c>
      <c r="M52" s="64">
        <v>1459</v>
      </c>
      <c r="N52" s="64">
        <v>1538</v>
      </c>
      <c r="O52" s="65">
        <v>1509</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919</v>
      </c>
      <c r="L53" s="69">
        <v>838</v>
      </c>
      <c r="M53" s="69">
        <v>745</v>
      </c>
      <c r="N53" s="69">
        <v>658</v>
      </c>
      <c r="O53" s="70">
        <v>568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99" t="s">
        <v>24</v>
      </c>
      <c r="C41" s="1200"/>
      <c r="D41" s="81"/>
      <c r="E41" s="1205" t="s">
        <v>25</v>
      </c>
      <c r="F41" s="1205"/>
      <c r="G41" s="1205"/>
      <c r="H41" s="1206"/>
      <c r="I41" s="82">
        <v>15848</v>
      </c>
      <c r="J41" s="83">
        <v>15050</v>
      </c>
      <c r="K41" s="83">
        <v>14750</v>
      </c>
      <c r="L41" s="83">
        <v>14187</v>
      </c>
      <c r="M41" s="84">
        <v>13289</v>
      </c>
    </row>
    <row r="42" spans="2:13" ht="27.75" customHeight="1" x14ac:dyDescent="0.15">
      <c r="B42" s="1201"/>
      <c r="C42" s="1202"/>
      <c r="D42" s="85"/>
      <c r="E42" s="1207" t="s">
        <v>26</v>
      </c>
      <c r="F42" s="1207"/>
      <c r="G42" s="1207"/>
      <c r="H42" s="1208"/>
      <c r="I42" s="86">
        <v>2</v>
      </c>
      <c r="J42" s="87">
        <v>1</v>
      </c>
      <c r="K42" s="87" t="s">
        <v>479</v>
      </c>
      <c r="L42" s="87" t="s">
        <v>479</v>
      </c>
      <c r="M42" s="88" t="s">
        <v>479</v>
      </c>
    </row>
    <row r="43" spans="2:13" ht="27.75" customHeight="1" x14ac:dyDescent="0.15">
      <c r="B43" s="1201"/>
      <c r="C43" s="1202"/>
      <c r="D43" s="85"/>
      <c r="E43" s="1207" t="s">
        <v>27</v>
      </c>
      <c r="F43" s="1207"/>
      <c r="G43" s="1207"/>
      <c r="H43" s="1208"/>
      <c r="I43" s="86">
        <v>3589</v>
      </c>
      <c r="J43" s="87">
        <v>3945</v>
      </c>
      <c r="K43" s="87">
        <v>4626</v>
      </c>
      <c r="L43" s="87">
        <v>4403</v>
      </c>
      <c r="M43" s="88">
        <v>4317</v>
      </c>
    </row>
    <row r="44" spans="2:13" ht="27.75" customHeight="1" x14ac:dyDescent="0.15">
      <c r="B44" s="1201"/>
      <c r="C44" s="1202"/>
      <c r="D44" s="85"/>
      <c r="E44" s="1207" t="s">
        <v>28</v>
      </c>
      <c r="F44" s="1207"/>
      <c r="G44" s="1207"/>
      <c r="H44" s="1208"/>
      <c r="I44" s="86">
        <v>597</v>
      </c>
      <c r="J44" s="87">
        <v>519</v>
      </c>
      <c r="K44" s="87">
        <v>468</v>
      </c>
      <c r="L44" s="87">
        <v>479</v>
      </c>
      <c r="M44" s="88">
        <v>452</v>
      </c>
    </row>
    <row r="45" spans="2:13" ht="27.75" customHeight="1" x14ac:dyDescent="0.15">
      <c r="B45" s="1201"/>
      <c r="C45" s="1202"/>
      <c r="D45" s="85"/>
      <c r="E45" s="1207" t="s">
        <v>29</v>
      </c>
      <c r="F45" s="1207"/>
      <c r="G45" s="1207"/>
      <c r="H45" s="1208"/>
      <c r="I45" s="86">
        <v>2021</v>
      </c>
      <c r="J45" s="87">
        <v>1929</v>
      </c>
      <c r="K45" s="87">
        <v>1688</v>
      </c>
      <c r="L45" s="87">
        <v>1555</v>
      </c>
      <c r="M45" s="88">
        <v>1459</v>
      </c>
    </row>
    <row r="46" spans="2:13" ht="27.75" customHeight="1" x14ac:dyDescent="0.15">
      <c r="B46" s="1201"/>
      <c r="C46" s="1202"/>
      <c r="D46" s="85"/>
      <c r="E46" s="1207" t="s">
        <v>30</v>
      </c>
      <c r="F46" s="1207"/>
      <c r="G46" s="1207"/>
      <c r="H46" s="1208"/>
      <c r="I46" s="86" t="s">
        <v>479</v>
      </c>
      <c r="J46" s="87" t="s">
        <v>479</v>
      </c>
      <c r="K46" s="87" t="s">
        <v>479</v>
      </c>
      <c r="L46" s="87" t="s">
        <v>479</v>
      </c>
      <c r="M46" s="88" t="s">
        <v>479</v>
      </c>
    </row>
    <row r="47" spans="2:13" ht="27.75" customHeight="1" x14ac:dyDescent="0.15">
      <c r="B47" s="1201"/>
      <c r="C47" s="1202"/>
      <c r="D47" s="85"/>
      <c r="E47" s="1207" t="s">
        <v>31</v>
      </c>
      <c r="F47" s="1207"/>
      <c r="G47" s="1207"/>
      <c r="H47" s="1208"/>
      <c r="I47" s="86" t="s">
        <v>479</v>
      </c>
      <c r="J47" s="87" t="s">
        <v>479</v>
      </c>
      <c r="K47" s="87" t="s">
        <v>479</v>
      </c>
      <c r="L47" s="87" t="s">
        <v>479</v>
      </c>
      <c r="M47" s="88" t="s">
        <v>479</v>
      </c>
    </row>
    <row r="48" spans="2:13" ht="27.75" customHeight="1" x14ac:dyDescent="0.15">
      <c r="B48" s="1203"/>
      <c r="C48" s="1204"/>
      <c r="D48" s="85"/>
      <c r="E48" s="1207" t="s">
        <v>32</v>
      </c>
      <c r="F48" s="1207"/>
      <c r="G48" s="1207"/>
      <c r="H48" s="1208"/>
      <c r="I48" s="86" t="s">
        <v>479</v>
      </c>
      <c r="J48" s="87" t="s">
        <v>479</v>
      </c>
      <c r="K48" s="87" t="s">
        <v>479</v>
      </c>
      <c r="L48" s="87" t="s">
        <v>479</v>
      </c>
      <c r="M48" s="88" t="s">
        <v>479</v>
      </c>
    </row>
    <row r="49" spans="2:13" ht="27.75" customHeight="1" x14ac:dyDescent="0.15">
      <c r="B49" s="1209" t="s">
        <v>33</v>
      </c>
      <c r="C49" s="1210"/>
      <c r="D49" s="89"/>
      <c r="E49" s="1207" t="s">
        <v>34</v>
      </c>
      <c r="F49" s="1207"/>
      <c r="G49" s="1207"/>
      <c r="H49" s="1208"/>
      <c r="I49" s="86">
        <v>5384</v>
      </c>
      <c r="J49" s="87">
        <v>6096</v>
      </c>
      <c r="K49" s="87">
        <v>6942</v>
      </c>
      <c r="L49" s="87">
        <v>7502</v>
      </c>
      <c r="M49" s="88">
        <v>8213</v>
      </c>
    </row>
    <row r="50" spans="2:13" ht="27.75" customHeight="1" x14ac:dyDescent="0.15">
      <c r="B50" s="1201"/>
      <c r="C50" s="1202"/>
      <c r="D50" s="85"/>
      <c r="E50" s="1207" t="s">
        <v>35</v>
      </c>
      <c r="F50" s="1207"/>
      <c r="G50" s="1207"/>
      <c r="H50" s="1208"/>
      <c r="I50" s="86">
        <v>542</v>
      </c>
      <c r="J50" s="87">
        <v>503</v>
      </c>
      <c r="K50" s="87">
        <v>453</v>
      </c>
      <c r="L50" s="87">
        <v>379</v>
      </c>
      <c r="M50" s="88">
        <v>320</v>
      </c>
    </row>
    <row r="51" spans="2:13" ht="27.75" customHeight="1" x14ac:dyDescent="0.15">
      <c r="B51" s="1203"/>
      <c r="C51" s="1204"/>
      <c r="D51" s="85"/>
      <c r="E51" s="1207" t="s">
        <v>36</v>
      </c>
      <c r="F51" s="1207"/>
      <c r="G51" s="1207"/>
      <c r="H51" s="1208"/>
      <c r="I51" s="86">
        <v>13291</v>
      </c>
      <c r="J51" s="87">
        <v>12859</v>
      </c>
      <c r="K51" s="87">
        <v>13567</v>
      </c>
      <c r="L51" s="87">
        <v>12973</v>
      </c>
      <c r="M51" s="88">
        <v>12650</v>
      </c>
    </row>
    <row r="52" spans="2:13" ht="27.75" customHeight="1" thickBot="1" x14ac:dyDescent="0.2">
      <c r="B52" s="1211" t="s">
        <v>37</v>
      </c>
      <c r="C52" s="1212"/>
      <c r="D52" s="90"/>
      <c r="E52" s="1213" t="s">
        <v>38</v>
      </c>
      <c r="F52" s="1213"/>
      <c r="G52" s="1213"/>
      <c r="H52" s="1214"/>
      <c r="I52" s="91">
        <v>2841</v>
      </c>
      <c r="J52" s="92">
        <v>1985</v>
      </c>
      <c r="K52" s="92">
        <v>570</v>
      </c>
      <c r="L52" s="92">
        <v>-231</v>
      </c>
      <c r="M52" s="93">
        <v>-1666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7"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557</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558</v>
      </c>
    </row>
    <row r="50" spans="1:17" x14ac:dyDescent="0.15">
      <c r="B50" s="248"/>
      <c r="C50" s="244"/>
      <c r="D50" s="244"/>
      <c r="E50" s="244"/>
      <c r="F50" s="244"/>
      <c r="G50" s="1236"/>
      <c r="H50" s="1237"/>
      <c r="I50" s="1237"/>
      <c r="J50" s="1238"/>
      <c r="K50" s="354" t="s">
        <v>518</v>
      </c>
      <c r="L50" s="354" t="s">
        <v>519</v>
      </c>
      <c r="M50" s="354" t="s">
        <v>520</v>
      </c>
      <c r="N50" s="354" t="s">
        <v>521</v>
      </c>
      <c r="O50" s="354" t="s">
        <v>522</v>
      </c>
    </row>
    <row r="51" spans="1:17" x14ac:dyDescent="0.15">
      <c r="B51" s="248"/>
      <c r="C51" s="244"/>
      <c r="D51" s="244"/>
      <c r="E51" s="244"/>
      <c r="F51" s="244"/>
      <c r="G51" s="1239" t="s">
        <v>559</v>
      </c>
      <c r="H51" s="1240"/>
      <c r="I51" s="1245" t="s">
        <v>560</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561</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562</v>
      </c>
      <c r="H55" s="1220"/>
      <c r="I55" s="1225" t="s">
        <v>560</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561</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563</v>
      </c>
      <c r="C63" s="244"/>
      <c r="D63" s="244"/>
      <c r="E63" s="244"/>
      <c r="F63" s="244"/>
      <c r="G63" s="244"/>
      <c r="H63" s="244"/>
      <c r="I63" s="244"/>
      <c r="J63" s="244"/>
      <c r="K63" s="244"/>
      <c r="L63" s="244"/>
      <c r="M63" s="244"/>
      <c r="N63" s="244"/>
      <c r="O63" s="244"/>
    </row>
    <row r="64" spans="1:17" x14ac:dyDescent="0.15">
      <c r="B64" s="248"/>
      <c r="C64" s="244"/>
      <c r="D64" s="244"/>
      <c r="E64" s="244"/>
      <c r="F64" s="244"/>
      <c r="G64" s="351" t="s">
        <v>557</v>
      </c>
      <c r="I64" s="352"/>
      <c r="J64" s="352"/>
      <c r="K64" s="352"/>
      <c r="L64" s="244"/>
      <c r="M64" s="244"/>
      <c r="N64" s="244"/>
      <c r="O64" s="244"/>
    </row>
    <row r="65" spans="2:30" x14ac:dyDescent="0.15">
      <c r="B65" s="248"/>
      <c r="C65" s="244"/>
      <c r="D65" s="244"/>
      <c r="E65" s="244"/>
      <c r="F65" s="244"/>
      <c r="G65" s="1227" t="s">
        <v>566</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564</v>
      </c>
      <c r="I71" s="368"/>
      <c r="J71" s="364"/>
      <c r="K71" s="364"/>
      <c r="L71" s="365"/>
      <c r="M71" s="364"/>
      <c r="N71" s="365"/>
      <c r="O71" s="366"/>
    </row>
    <row r="72" spans="2:30" x14ac:dyDescent="0.15">
      <c r="B72" s="248"/>
      <c r="C72" s="244"/>
      <c r="D72" s="244"/>
      <c r="E72" s="244"/>
      <c r="F72" s="244"/>
      <c r="G72" s="1236"/>
      <c r="H72" s="1237"/>
      <c r="I72" s="1237"/>
      <c r="J72" s="1238"/>
      <c r="K72" s="354" t="s">
        <v>518</v>
      </c>
      <c r="L72" s="354" t="s">
        <v>519</v>
      </c>
      <c r="M72" s="354" t="s">
        <v>520</v>
      </c>
      <c r="N72" s="354" t="s">
        <v>521</v>
      </c>
      <c r="O72" s="354" t="s">
        <v>522</v>
      </c>
    </row>
    <row r="73" spans="2:30" x14ac:dyDescent="0.15">
      <c r="B73" s="248"/>
      <c r="C73" s="244"/>
      <c r="D73" s="244"/>
      <c r="E73" s="244"/>
      <c r="F73" s="244"/>
      <c r="G73" s="1239" t="s">
        <v>559</v>
      </c>
      <c r="H73" s="1240"/>
      <c r="I73" s="1245" t="s">
        <v>560</v>
      </c>
      <c r="J73" s="1245"/>
      <c r="K73" s="1226">
        <v>45</v>
      </c>
      <c r="L73" s="1226">
        <v>32.200000000000003</v>
      </c>
      <c r="M73" s="1215">
        <v>9.1</v>
      </c>
      <c r="N73" s="1215"/>
      <c r="O73" s="1215"/>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565</v>
      </c>
      <c r="J75" s="1225"/>
      <c r="K75" s="1247">
        <v>15.7</v>
      </c>
      <c r="L75" s="1247">
        <v>14.5</v>
      </c>
      <c r="M75" s="1247">
        <v>13.3</v>
      </c>
      <c r="N75" s="1247">
        <v>12.1</v>
      </c>
      <c r="O75" s="1247">
        <v>10.6</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562</v>
      </c>
      <c r="H77" s="1220"/>
      <c r="I77" s="1225" t="s">
        <v>560</v>
      </c>
      <c r="J77" s="1225"/>
      <c r="K77" s="1226">
        <v>86</v>
      </c>
      <c r="L77" s="1226">
        <v>72</v>
      </c>
      <c r="M77" s="1215">
        <v>58.8</v>
      </c>
      <c r="N77" s="1215">
        <v>49.7</v>
      </c>
      <c r="O77" s="1215">
        <v>37.200000000000003</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565</v>
      </c>
      <c r="J79" s="1217"/>
      <c r="K79" s="1218">
        <v>14.5</v>
      </c>
      <c r="L79" s="1218">
        <v>13.3</v>
      </c>
      <c r="M79" s="1218">
        <v>12.4</v>
      </c>
      <c r="N79" s="1218">
        <v>11.2</v>
      </c>
      <c r="O79" s="1218">
        <v>10.1</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topLeftCell="A109"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56489</v>
      </c>
      <c r="E3" s="116"/>
      <c r="F3" s="117">
        <v>90833</v>
      </c>
      <c r="G3" s="118"/>
      <c r="H3" s="119"/>
    </row>
    <row r="4" spans="1:8" x14ac:dyDescent="0.15">
      <c r="A4" s="120"/>
      <c r="B4" s="121"/>
      <c r="C4" s="122"/>
      <c r="D4" s="123">
        <v>36489</v>
      </c>
      <c r="E4" s="124"/>
      <c r="F4" s="125">
        <v>47037</v>
      </c>
      <c r="G4" s="126"/>
      <c r="H4" s="127"/>
    </row>
    <row r="5" spans="1:8" x14ac:dyDescent="0.15">
      <c r="A5" s="108" t="s">
        <v>512</v>
      </c>
      <c r="B5" s="113"/>
      <c r="C5" s="114"/>
      <c r="D5" s="115">
        <v>46061</v>
      </c>
      <c r="E5" s="116"/>
      <c r="F5" s="117">
        <v>79181</v>
      </c>
      <c r="G5" s="118"/>
      <c r="H5" s="119"/>
    </row>
    <row r="6" spans="1:8" x14ac:dyDescent="0.15">
      <c r="A6" s="120"/>
      <c r="B6" s="121"/>
      <c r="C6" s="122"/>
      <c r="D6" s="123">
        <v>27167</v>
      </c>
      <c r="E6" s="124"/>
      <c r="F6" s="125">
        <v>40448</v>
      </c>
      <c r="G6" s="126"/>
      <c r="H6" s="127"/>
    </row>
    <row r="7" spans="1:8" x14ac:dyDescent="0.15">
      <c r="A7" s="108" t="s">
        <v>513</v>
      </c>
      <c r="B7" s="113"/>
      <c r="C7" s="114"/>
      <c r="D7" s="115">
        <v>50415</v>
      </c>
      <c r="E7" s="116"/>
      <c r="F7" s="117">
        <v>118124</v>
      </c>
      <c r="G7" s="118"/>
      <c r="H7" s="119"/>
    </row>
    <row r="8" spans="1:8" x14ac:dyDescent="0.15">
      <c r="A8" s="120"/>
      <c r="B8" s="121"/>
      <c r="C8" s="122"/>
      <c r="D8" s="123">
        <v>26614</v>
      </c>
      <c r="E8" s="124"/>
      <c r="F8" s="125">
        <v>54614</v>
      </c>
      <c r="G8" s="126"/>
      <c r="H8" s="127"/>
    </row>
    <row r="9" spans="1:8" x14ac:dyDescent="0.15">
      <c r="A9" s="108" t="s">
        <v>514</v>
      </c>
      <c r="B9" s="113"/>
      <c r="C9" s="114"/>
      <c r="D9" s="115">
        <v>85272</v>
      </c>
      <c r="E9" s="116"/>
      <c r="F9" s="117">
        <v>101693</v>
      </c>
      <c r="G9" s="118"/>
      <c r="H9" s="119"/>
    </row>
    <row r="10" spans="1:8" x14ac:dyDescent="0.15">
      <c r="A10" s="120"/>
      <c r="B10" s="121"/>
      <c r="C10" s="122"/>
      <c r="D10" s="123">
        <v>34149</v>
      </c>
      <c r="E10" s="124"/>
      <c r="F10" s="125">
        <v>51066</v>
      </c>
      <c r="G10" s="126"/>
      <c r="H10" s="127"/>
    </row>
    <row r="11" spans="1:8" x14ac:dyDescent="0.15">
      <c r="A11" s="108" t="s">
        <v>515</v>
      </c>
      <c r="B11" s="113"/>
      <c r="C11" s="114"/>
      <c r="D11" s="115">
        <v>58503</v>
      </c>
      <c r="E11" s="116"/>
      <c r="F11" s="117">
        <v>96635</v>
      </c>
      <c r="G11" s="118"/>
      <c r="H11" s="119"/>
    </row>
    <row r="12" spans="1:8" x14ac:dyDescent="0.15">
      <c r="A12" s="120"/>
      <c r="B12" s="121"/>
      <c r="C12" s="128"/>
      <c r="D12" s="123">
        <v>30605</v>
      </c>
      <c r="E12" s="124"/>
      <c r="F12" s="125">
        <v>44408</v>
      </c>
      <c r="G12" s="126"/>
      <c r="H12" s="127"/>
    </row>
    <row r="13" spans="1:8" x14ac:dyDescent="0.15">
      <c r="A13" s="108"/>
      <c r="B13" s="113"/>
      <c r="C13" s="129"/>
      <c r="D13" s="130">
        <v>59348</v>
      </c>
      <c r="E13" s="131"/>
      <c r="F13" s="132">
        <v>97293</v>
      </c>
      <c r="G13" s="133"/>
      <c r="H13" s="119"/>
    </row>
    <row r="14" spans="1:8" x14ac:dyDescent="0.15">
      <c r="A14" s="120"/>
      <c r="B14" s="121"/>
      <c r="C14" s="122"/>
      <c r="D14" s="123">
        <v>31005</v>
      </c>
      <c r="E14" s="124"/>
      <c r="F14" s="125">
        <v>47515</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3.45</v>
      </c>
      <c r="C19" s="134">
        <f>ROUND(VALUE(SUBSTITUTE(実質収支比率等に係る経年分析!G$48,"▲","-")),2)</f>
        <v>2.96</v>
      </c>
      <c r="D19" s="134">
        <f>ROUND(VALUE(SUBSTITUTE(実質収支比率等に係る経年分析!H$48,"▲","-")),2)</f>
        <v>2.84</v>
      </c>
      <c r="E19" s="134">
        <f>ROUND(VALUE(SUBSTITUTE(実質収支比率等に係る経年分析!I$48,"▲","-")),2)</f>
        <v>3.82</v>
      </c>
      <c r="F19" s="134">
        <f>ROUND(VALUE(SUBSTITUTE(実質収支比率等に係る経年分析!J$48,"▲","-")),2)</f>
        <v>4</v>
      </c>
    </row>
    <row r="20" spans="1:11" x14ac:dyDescent="0.15">
      <c r="A20" s="134" t="s">
        <v>43</v>
      </c>
      <c r="B20" s="134">
        <f>ROUND(VALUE(SUBSTITUTE(実質収支比率等に係る経年分析!F$47,"▲","-")),2)</f>
        <v>12.03</v>
      </c>
      <c r="C20" s="134">
        <f>ROUND(VALUE(SUBSTITUTE(実質収支比率等に係る経年分析!G$47,"▲","-")),2)</f>
        <v>14.2</v>
      </c>
      <c r="D20" s="134">
        <f>ROUND(VALUE(SUBSTITUTE(実質収支比率等に係る経年分析!H$47,"▲","-")),2)</f>
        <v>14.26</v>
      </c>
      <c r="E20" s="134">
        <f>ROUND(VALUE(SUBSTITUTE(実質収支比率等に係る経年分析!I$47,"▲","-")),2)</f>
        <v>15.81</v>
      </c>
      <c r="F20" s="134">
        <f>ROUND(VALUE(SUBSTITUTE(実質収支比率等に係る経年分析!J$47,"▲","-")),2)</f>
        <v>18.03</v>
      </c>
    </row>
    <row r="21" spans="1:11" x14ac:dyDescent="0.15">
      <c r="A21" s="134" t="s">
        <v>44</v>
      </c>
      <c r="B21" s="134">
        <f>IF(ISNUMBER(VALUE(SUBSTITUTE(実質収支比率等に係る経年分析!F$49,"▲","-"))),ROUND(VALUE(SUBSTITUTE(実質収支比率等に係る経年分析!F$49,"▲","-")),2),NA())</f>
        <v>-1.24</v>
      </c>
      <c r="C21" s="134">
        <f>IF(ISNUMBER(VALUE(SUBSTITUTE(実質収支比率等に係る経年分析!G$49,"▲","-"))),ROUND(VALUE(SUBSTITUTE(実質収支比率等に係る経年分析!G$49,"▲","-")),2),NA())</f>
        <v>-0.54</v>
      </c>
      <c r="D21" s="134">
        <f>IF(ISNUMBER(VALUE(SUBSTITUTE(実質収支比率等に係る経年分析!H$49,"▲","-"))),ROUND(VALUE(SUBSTITUTE(実質収支比率等に係る経年分析!H$49,"▲","-")),2),NA())</f>
        <v>-1.1499999999999999</v>
      </c>
      <c r="E21" s="134">
        <f>IF(ISNUMBER(VALUE(SUBSTITUTE(実質収支比率等に係る経年分析!I$49,"▲","-"))),ROUND(VALUE(SUBSTITUTE(実質収支比率等に係る経年分析!I$49,"▲","-")),2),NA())</f>
        <v>3.71</v>
      </c>
      <c r="F21" s="134">
        <f>IF(ISNUMBER(VALUE(SUBSTITUTE(実質収支比率等に係る経年分析!J$49,"▲","-"))),ROUND(VALUE(SUBSTITUTE(実質収支比率等に係る経年分析!J$49,"▲","-")),2),NA())</f>
        <v>3.98</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介護老人保健施設特別会計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1.17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0.56000000000000005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ボートピア交付金事業特別会計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x14ac:dyDescent="0.15">
      <c r="A33" s="135" t="str">
        <f>IF(連結実質赤字比率に係る赤字・黒字の構成分析!C$37="",NA(),連結実質赤字比率に係る赤字・黒字の構成分析!C$37)</f>
        <v>町営地方卸売市場特別会計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0.16</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3.94</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13.21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11.64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13.99</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1378</v>
      </c>
      <c r="E42" s="136"/>
      <c r="F42" s="136"/>
      <c r="G42" s="136">
        <f>'実質公債費比率（分子）の構造'!L$52</f>
        <v>1428</v>
      </c>
      <c r="H42" s="136"/>
      <c r="I42" s="136"/>
      <c r="J42" s="136">
        <f>'実質公債費比率（分子）の構造'!M$52</f>
        <v>1459</v>
      </c>
      <c r="K42" s="136"/>
      <c r="L42" s="136"/>
      <c r="M42" s="136">
        <f>'実質公債費比率（分子）の構造'!N$52</f>
        <v>1538</v>
      </c>
      <c r="N42" s="136"/>
      <c r="O42" s="136"/>
      <c r="P42" s="136">
        <f>'実質公債費比率（分子）の構造'!O$52</f>
        <v>1509</v>
      </c>
    </row>
    <row r="43" spans="1:16" x14ac:dyDescent="0.15">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v>
      </c>
      <c r="C44" s="136"/>
      <c r="D44" s="136"/>
      <c r="E44" s="136">
        <f>'実質公債費比率（分子）の構造'!L$50</f>
        <v>1</v>
      </c>
      <c r="F44" s="136"/>
      <c r="G44" s="136"/>
      <c r="H44" s="136">
        <f>'実質公債費比率（分子）の構造'!M$50</f>
        <v>1</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106</v>
      </c>
      <c r="C45" s="136"/>
      <c r="D45" s="136"/>
      <c r="E45" s="136">
        <f>'実質公債費比率（分子）の構造'!L$49</f>
        <v>93</v>
      </c>
      <c r="F45" s="136"/>
      <c r="G45" s="136"/>
      <c r="H45" s="136">
        <f>'実質公債費比率（分子）の構造'!M$49</f>
        <v>81</v>
      </c>
      <c r="I45" s="136"/>
      <c r="J45" s="136"/>
      <c r="K45" s="136">
        <f>'実質公債費比率（分子）の構造'!N$49</f>
        <v>77</v>
      </c>
      <c r="L45" s="136"/>
      <c r="M45" s="136"/>
      <c r="N45" s="136">
        <f>'実質公債費比率（分子）の構造'!O$49</f>
        <v>68</v>
      </c>
      <c r="O45" s="136"/>
      <c r="P45" s="136"/>
    </row>
    <row r="46" spans="1:16" x14ac:dyDescent="0.15">
      <c r="A46" s="136" t="s">
        <v>54</v>
      </c>
      <c r="B46" s="136">
        <f>'実質公債費比率（分子）の構造'!K$48</f>
        <v>235</v>
      </c>
      <c r="C46" s="136"/>
      <c r="D46" s="136"/>
      <c r="E46" s="136">
        <f>'実質公債費比率（分子）の構造'!L$48</f>
        <v>260</v>
      </c>
      <c r="F46" s="136"/>
      <c r="G46" s="136"/>
      <c r="H46" s="136">
        <f>'実質公債費比率（分子）の構造'!M$48</f>
        <v>267</v>
      </c>
      <c r="I46" s="136"/>
      <c r="J46" s="136"/>
      <c r="K46" s="136">
        <f>'実質公債費比率（分子）の構造'!N$48</f>
        <v>276</v>
      </c>
      <c r="L46" s="136"/>
      <c r="M46" s="136"/>
      <c r="N46" s="136">
        <f>'実質公債費比率（分子）の構造'!O$48</f>
        <v>288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1955</v>
      </c>
      <c r="C49" s="136"/>
      <c r="D49" s="136"/>
      <c r="E49" s="136">
        <f>'実質公債費比率（分子）の構造'!L$45</f>
        <v>1912</v>
      </c>
      <c r="F49" s="136"/>
      <c r="G49" s="136"/>
      <c r="H49" s="136">
        <f>'実質公債費比率（分子）の構造'!M$45</f>
        <v>1855</v>
      </c>
      <c r="I49" s="136"/>
      <c r="J49" s="136"/>
      <c r="K49" s="136">
        <f>'実質公債費比率（分子）の構造'!N$45</f>
        <v>1843</v>
      </c>
      <c r="L49" s="136"/>
      <c r="M49" s="136"/>
      <c r="N49" s="136">
        <f>'実質公債費比率（分子）の構造'!O$45</f>
        <v>1721</v>
      </c>
      <c r="O49" s="136"/>
      <c r="P49" s="136"/>
    </row>
    <row r="50" spans="1:16" x14ac:dyDescent="0.15">
      <c r="A50" s="136" t="s">
        <v>58</v>
      </c>
      <c r="B50" s="136" t="e">
        <f>NA()</f>
        <v>#N/A</v>
      </c>
      <c r="C50" s="136">
        <f>IF(ISNUMBER('実質公債費比率（分子）の構造'!K$53),'実質公債費比率（分子）の構造'!K$53,NA())</f>
        <v>919</v>
      </c>
      <c r="D50" s="136" t="e">
        <f>NA()</f>
        <v>#N/A</v>
      </c>
      <c r="E50" s="136" t="e">
        <f>NA()</f>
        <v>#N/A</v>
      </c>
      <c r="F50" s="136">
        <f>IF(ISNUMBER('実質公債費比率（分子）の構造'!L$53),'実質公債費比率（分子）の構造'!L$53,NA())</f>
        <v>838</v>
      </c>
      <c r="G50" s="136" t="e">
        <f>NA()</f>
        <v>#N/A</v>
      </c>
      <c r="H50" s="136" t="e">
        <f>NA()</f>
        <v>#N/A</v>
      </c>
      <c r="I50" s="136">
        <f>IF(ISNUMBER('実質公債費比率（分子）の構造'!M$53),'実質公債費比率（分子）の構造'!M$53,NA())</f>
        <v>745</v>
      </c>
      <c r="J50" s="136" t="e">
        <f>NA()</f>
        <v>#N/A</v>
      </c>
      <c r="K50" s="136" t="e">
        <f>NA()</f>
        <v>#N/A</v>
      </c>
      <c r="L50" s="136">
        <f>IF(ISNUMBER('実質公債費比率（分子）の構造'!N$53),'実質公債費比率（分子）の構造'!N$53,NA())</f>
        <v>658</v>
      </c>
      <c r="M50" s="136" t="e">
        <f>NA()</f>
        <v>#N/A</v>
      </c>
      <c r="N50" s="136" t="e">
        <f>NA()</f>
        <v>#N/A</v>
      </c>
      <c r="O50" s="136">
        <f>IF(ISNUMBER('実質公債費比率（分子）の構造'!O$53),'実質公債費比率（分子）の構造'!O$53,NA())</f>
        <v>568</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13291</v>
      </c>
      <c r="E56" s="135"/>
      <c r="F56" s="135"/>
      <c r="G56" s="135">
        <f>'将来負担比率（分子）の構造'!J$51</f>
        <v>12859</v>
      </c>
      <c r="H56" s="135"/>
      <c r="I56" s="135"/>
      <c r="J56" s="135">
        <f>'将来負担比率（分子）の構造'!K$51</f>
        <v>13567</v>
      </c>
      <c r="K56" s="135"/>
      <c r="L56" s="135"/>
      <c r="M56" s="135">
        <f>'将来負担比率（分子）の構造'!L$51</f>
        <v>12973</v>
      </c>
      <c r="N56" s="135"/>
      <c r="O56" s="135"/>
      <c r="P56" s="135">
        <f>'将来負担比率（分子）の構造'!M$51</f>
        <v>12650</v>
      </c>
    </row>
    <row r="57" spans="1:16" x14ac:dyDescent="0.15">
      <c r="A57" s="135" t="s">
        <v>35</v>
      </c>
      <c r="B57" s="135"/>
      <c r="C57" s="135"/>
      <c r="D57" s="135">
        <f>'将来負担比率（分子）の構造'!I$50</f>
        <v>542</v>
      </c>
      <c r="E57" s="135"/>
      <c r="F57" s="135"/>
      <c r="G57" s="135">
        <f>'将来負担比率（分子）の構造'!J$50</f>
        <v>503</v>
      </c>
      <c r="H57" s="135"/>
      <c r="I57" s="135"/>
      <c r="J57" s="135">
        <f>'将来負担比率（分子）の構造'!K$50</f>
        <v>453</v>
      </c>
      <c r="K57" s="135"/>
      <c r="L57" s="135"/>
      <c r="M57" s="135">
        <f>'将来負担比率（分子）の構造'!L$50</f>
        <v>379</v>
      </c>
      <c r="N57" s="135"/>
      <c r="O57" s="135"/>
      <c r="P57" s="135">
        <f>'将来負担比率（分子）の構造'!M$50</f>
        <v>320</v>
      </c>
    </row>
    <row r="58" spans="1:16" x14ac:dyDescent="0.15">
      <c r="A58" s="135" t="s">
        <v>34</v>
      </c>
      <c r="B58" s="135"/>
      <c r="C58" s="135"/>
      <c r="D58" s="135">
        <f>'将来負担比率（分子）の構造'!I$49</f>
        <v>5384</v>
      </c>
      <c r="E58" s="135"/>
      <c r="F58" s="135"/>
      <c r="G58" s="135">
        <f>'将来負担比率（分子）の構造'!J$49</f>
        <v>6096</v>
      </c>
      <c r="H58" s="135"/>
      <c r="I58" s="135"/>
      <c r="J58" s="135">
        <f>'将来負担比率（分子）の構造'!K$49</f>
        <v>6942</v>
      </c>
      <c r="K58" s="135"/>
      <c r="L58" s="135"/>
      <c r="M58" s="135">
        <f>'将来負担比率（分子）の構造'!L$49</f>
        <v>7502</v>
      </c>
      <c r="N58" s="135"/>
      <c r="O58" s="135"/>
      <c r="P58" s="135">
        <f>'将来負担比率（分子）の構造'!M$49</f>
        <v>8213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2021</v>
      </c>
      <c r="C62" s="135"/>
      <c r="D62" s="135"/>
      <c r="E62" s="135">
        <f>'将来負担比率（分子）の構造'!J$45</f>
        <v>1929</v>
      </c>
      <c r="F62" s="135"/>
      <c r="G62" s="135"/>
      <c r="H62" s="135">
        <f>'将来負担比率（分子）の構造'!K$45</f>
        <v>1688</v>
      </c>
      <c r="I62" s="135"/>
      <c r="J62" s="135"/>
      <c r="K62" s="135">
        <f>'将来負担比率（分子）の構造'!L$45</f>
        <v>1555</v>
      </c>
      <c r="L62" s="135"/>
      <c r="M62" s="135"/>
      <c r="N62" s="135">
        <f>'将来負担比率（分子）の構造'!M$45</f>
        <v>1459</v>
      </c>
      <c r="O62" s="135"/>
      <c r="P62" s="135"/>
    </row>
    <row r="63" spans="1:16" x14ac:dyDescent="0.15">
      <c r="A63" s="135" t="s">
        <v>28</v>
      </c>
      <c r="B63" s="135">
        <f>'将来負担比率（分子）の構造'!I$44</f>
        <v>597</v>
      </c>
      <c r="C63" s="135"/>
      <c r="D63" s="135"/>
      <c r="E63" s="135">
        <f>'将来負担比率（分子）の構造'!J$44</f>
        <v>519</v>
      </c>
      <c r="F63" s="135"/>
      <c r="G63" s="135"/>
      <c r="H63" s="135">
        <f>'将来負担比率（分子）の構造'!K$44</f>
        <v>468</v>
      </c>
      <c r="I63" s="135"/>
      <c r="J63" s="135"/>
      <c r="K63" s="135">
        <f>'将来負担比率（分子）の構造'!L$44</f>
        <v>479</v>
      </c>
      <c r="L63" s="135"/>
      <c r="M63" s="135"/>
      <c r="N63" s="135">
        <f>'将来負担比率（分子）の構造'!M$44</f>
        <v>452</v>
      </c>
      <c r="O63" s="135"/>
      <c r="P63" s="135"/>
    </row>
    <row r="64" spans="1:16" x14ac:dyDescent="0.15">
      <c r="A64" s="135" t="s">
        <v>27</v>
      </c>
      <c r="B64" s="135">
        <f>'将来負担比率（分子）の構造'!I$43</f>
        <v>3589</v>
      </c>
      <c r="C64" s="135"/>
      <c r="D64" s="135"/>
      <c r="E64" s="135">
        <f>'将来負担比率（分子）の構造'!J$43</f>
        <v>3945</v>
      </c>
      <c r="F64" s="135"/>
      <c r="G64" s="135"/>
      <c r="H64" s="135">
        <f>'将来負担比率（分子）の構造'!K$43</f>
        <v>4626</v>
      </c>
      <c r="I64" s="135"/>
      <c r="J64" s="135"/>
      <c r="K64" s="135">
        <f>'将来負担比率（分子）の構造'!L$43</f>
        <v>4403</v>
      </c>
      <c r="L64" s="135"/>
      <c r="M64" s="135"/>
      <c r="N64" s="135">
        <f>'将来負担比率（分子）の構造'!M$43</f>
        <v>4317</v>
      </c>
      <c r="O64" s="135"/>
      <c r="P64" s="135"/>
    </row>
    <row r="65" spans="1:16" x14ac:dyDescent="0.15">
      <c r="A65" s="135" t="s">
        <v>26</v>
      </c>
      <c r="B65" s="135">
        <f>'将来負担比率（分子）の構造'!I$42</f>
        <v>2</v>
      </c>
      <c r="C65" s="135"/>
      <c r="D65" s="135"/>
      <c r="E65" s="135">
        <f>'将来負担比率（分子）の構造'!J$42</f>
        <v>1</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15848</v>
      </c>
      <c r="C66" s="135"/>
      <c r="D66" s="135"/>
      <c r="E66" s="135">
        <f>'将来負担比率（分子）の構造'!J$41</f>
        <v>15050</v>
      </c>
      <c r="F66" s="135"/>
      <c r="G66" s="135"/>
      <c r="H66" s="135">
        <f>'将来負担比率（分子）の構造'!K$41</f>
        <v>14750</v>
      </c>
      <c r="I66" s="135"/>
      <c r="J66" s="135"/>
      <c r="K66" s="135">
        <f>'将来負担比率（分子）の構造'!L$41</f>
        <v>14187</v>
      </c>
      <c r="L66" s="135"/>
      <c r="M66" s="135"/>
      <c r="N66" s="135">
        <f>'将来負担比率（分子）の構造'!M$41</f>
        <v>13289</v>
      </c>
      <c r="O66" s="135"/>
      <c r="P66" s="135"/>
    </row>
    <row r="67" spans="1:16" x14ac:dyDescent="0.15">
      <c r="A67" s="135" t="s">
        <v>62</v>
      </c>
      <c r="B67" s="135" t="e">
        <f>NA()</f>
        <v>#N/A</v>
      </c>
      <c r="C67" s="135">
        <f>IF(ISNUMBER('将来負担比率（分子）の構造'!I$52), IF('将来負担比率（分子）の構造'!I$52 &lt; 0, 0, '将来負担比率（分子）の構造'!I$52), NA())</f>
        <v>2841</v>
      </c>
      <c r="D67" s="135" t="e">
        <f>NA()</f>
        <v>#N/A</v>
      </c>
      <c r="E67" s="135" t="e">
        <f>NA()</f>
        <v>#N/A</v>
      </c>
      <c r="F67" s="135">
        <f>IF(ISNUMBER('将来負担比率（分子）の構造'!J$52), IF('将来負担比率（分子）の構造'!J$52 &lt; 0, 0, '将来負担比率（分子）の構造'!J$52), NA())</f>
        <v>1985</v>
      </c>
      <c r="G67" s="135" t="e">
        <f>NA()</f>
        <v>#N/A</v>
      </c>
      <c r="H67" s="135" t="e">
        <f>NA()</f>
        <v>#N/A</v>
      </c>
      <c r="I67" s="135">
        <f>IF(ISNUMBER('将来負担比率（分子）の構造'!K$52), IF('将来負担比率（分子）の構造'!K$52 &lt; 0, 0, '将来負担比率（分子）の構造'!K$52), NA())</f>
        <v>570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菅谷信也</dc:creator>
  <cp:lastModifiedBy> </cp:lastModifiedBy>
  <dcterms:created xsi:type="dcterms:W3CDTF">2023-03-27T01:46:02Z</dcterms:created>
  <dcterms:modified xsi:type="dcterms:W3CDTF">2023-03-27T01:46:02Z</dcterms:modified>
</cp:coreProperties>
</file>