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anthad\fs\企画財政課\C財政-0庶務-1財政\011_財政状況報告書関係書_5年\R06\【3.13】令和５年度財政状況資料集の作成及び公表について\提出\"/>
    </mc:Choice>
  </mc:AlternateContent>
  <xr:revisionPtr revIDLastSave="0" documentId="13_ncr:1_{46F6AD7D-9FFE-40FC-87E8-7DC67A9970B2}" xr6:coauthVersionLast="36" xr6:coauthVersionMax="36" xr10:uidLastSave="{00000000-0000-0000-0000-000000000000}"/>
  <bookViews>
    <workbookView xWindow="0" yWindow="0" windowWidth="28800" windowHeight="1219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F88" i="12"/>
  <c r="AP88" i="12"/>
  <c r="AU88" i="12"/>
  <c r="AK73" i="12" l="1"/>
  <c r="AA76" i="12"/>
  <c r="AA75" i="12" l="1"/>
  <c r="AA74" i="12"/>
  <c r="AA73" i="12"/>
  <c r="AA72" i="12"/>
  <c r="AA71" i="12"/>
  <c r="AA70" i="12"/>
  <c r="AA69" i="12"/>
  <c r="AA68" i="12"/>
  <c r="AU63" i="12" l="1"/>
  <c r="AP63" i="12"/>
  <c r="V23" i="12"/>
  <c r="Q23" i="12"/>
  <c r="AA35" i="12" l="1"/>
  <c r="AA29" i="12"/>
  <c r="AA32" i="12"/>
  <c r="AA33" i="12"/>
  <c r="AA34" i="12"/>
  <c r="AA28" i="12"/>
  <c r="AA9" i="12"/>
  <c r="AA8" i="12"/>
  <c r="AA7" i="12"/>
  <c r="AA23" i="12"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O35" i="10"/>
  <c r="AM35" i="10"/>
  <c r="CO34" i="10"/>
  <c r="BW34" i="10"/>
  <c r="BW35" i="10" s="1"/>
  <c r="BW36" i="10" s="1"/>
  <c r="BW37" i="10" s="1"/>
  <c r="BW38" i="10" s="1"/>
  <c r="BW39" i="10" s="1"/>
  <c r="BW40" i="10" s="1"/>
  <c r="BW41" i="10" s="1"/>
  <c r="BW42" i="10" s="1"/>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alcChain>
</file>

<file path=xl/sharedStrings.xml><?xml version="1.0" encoding="utf-8"?>
<sst xmlns="http://schemas.openxmlformats.org/spreadsheetml/2006/main" count="1135" uniqueCount="573">
  <si>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</si>
  <si>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</si>
  <si>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</si>
  <si>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</si>
  <si>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</si>
  <si>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</si>
  <si>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</si>
  <si>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</si>
  <si>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</si>
  <si>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</si>
  <si>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</si>
  <si>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</si>
  <si>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</si>
  <si>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</si>
  <si>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</si>
  <si>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</si>
  <si>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</si>
  <si>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</si>
  <si>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</si>
  <si>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</si>
  <si>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</si>
  <si>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</si>
  <si>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</si>
  <si>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</si>
  <si>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</si>
  <si>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</si>
  <si>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</si>
  <si>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</si>
  <si>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</si>
  <si>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</si>
  <si>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</si>
  <si>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</si>
  <si>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</si>
  <si>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</si>
  <si>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</si>
  <si>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</si>
  <si>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</si>
  <si>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</si>
  <si>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</si>
  <si>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</si>
  <si>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</si>
  <si>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</si>
  <si>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</si>
  <si>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</si>
  <si>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</si>
  <si>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</si>
  <si>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</si>
  <si>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</si>
  <si>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</si>
  <si>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</si>
  <si>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</si>
  <si>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</si>
  <si>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</si>
  <si>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</si>
  <si>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</si>
  <si>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</si>
  <si>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</si>
  <si>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</si>
  <si>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</si>
  <si>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</si>
  <si>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</si>
  <si>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</si>
  <si>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</si>
  <si>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</si>
  <si>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</si>
  <si>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</si>
  <si>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</si>
  <si>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</si>
  <si>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</si>
  <si>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</si>
  <si>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</si>
  <si>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</si>
  <si>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</si>
  <si>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</si>
  <si>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</si>
  <si>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</si>
  <si>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</si>
  <si>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</si>
  <si>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</si>
  <si>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</si>
  <si>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</si>
  <si>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</si>
  <si>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</si>
  <si>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</si>
  <si>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</si>
  <si>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</si>
  <si>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</si>
  <si>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</si>
  <si>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</si>
  <si>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</si>
  <si>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</si>
  <si>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</si>
  <si>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</si>
  <si>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</si>
  <si>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</si>
  <si>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</si>
  <si>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</si>
  <si>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</si>
  <si>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</si>
  <si>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</si>
  <si>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</si>
  <si>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</si>
  <si>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</si>
  <si>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</si>
  <si>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</si>
  <si>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</si>
  <si>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</si>
  <si>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</si>
  <si>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</si>
  <si>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</si>
  <si>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</si>
  <si>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</si>
  <si>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</si>
  <si>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</si>
  <si>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</si>
  <si>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</si>
  <si>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</si>
  <si>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</si>
  <si>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</si>
  <si>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</si>
  <si>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</si>
  <si>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</si>
  <si>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</si>
  <si>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</si>
  <si>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</si>
  <si>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</si>
  <si>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</si>
  <si>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</si>
  <si>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</si>
  <si>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</si>
  <si>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</si>
  <si>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</si>
  <si>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</si>
  <si>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</si>
  <si>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</si>
  <si>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</si>
  <si>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</si>
  <si>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</si>
  <si>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</si>
  <si>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</si>
  <si>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</si>
  <si>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</si>
  <si>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</si>
  <si>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</si>
  <si>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</si>
  <si>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</si>
  <si>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</si>
  <si>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</si>
  <si>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</si>
  <si>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</si>
  <si>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</si>
  <si>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</si>
  <si>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</si>
  <si>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</si>
  <si>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</si>
  <si>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</si>
  <si>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</si>
  <si>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</si>
  <si>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</si>
  <si>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</si>
  <si>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</si>
  <si>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</si>
  <si>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</si>
  <si>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</si>
  <si>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</si>
  <si>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</si>
  <si>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</si>
  <si>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</si>
  <si>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</si>
  <si>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</si>
  <si>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</si>
  <si>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</si>
  <si>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</si>
  <si>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</si>
  <si>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</si>
  <si>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</si>
  <si>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</si>
  <si>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</si>
  <si>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</si>
  <si>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</si>
  <si>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</si>
  <si>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</si>
  <si>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</si>
  <si>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</si>
  <si>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</si>
  <si>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</si>
  <si>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</si>
  <si>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</si>
  <si>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</si>
  <si>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</si>
  <si>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</si>
  <si>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</si>
  <si>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</si>
  <si>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</si>
  <si>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</si>
  <si>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</si>
  <si>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</si>
  <si>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</si>
  <si>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</si>
  <si>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</si>
  <si>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</si>
  <si>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</si>
  <si>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</si>
  <si>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青森県南部町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</si>
  <si>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</si>
  <si>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</si>
  <si>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</si>
  <si>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</si>
  <si>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</si>
  <si>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</si>
  <si>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</si>
  <si>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</si>
  <si>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</si>
  <si>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</si>
  <si>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</si>
  <si>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</si>
  <si>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</si>
  <si>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</si>
  <si>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</si>
  <si>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</si>
  <si>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</si>
  <si>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</si>
  <si>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</si>
  <si>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</si>
  <si>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</si>
  <si>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</si>
  <si>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</si>
  <si>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</si>
  <si>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</si>
  <si>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</si>
  <si>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</si>
  <si>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</si>
  <si>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</si>
  <si>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</si>
  <si>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</si>
  <si>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</si>
  <si>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</si>
  <si>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</si>
  <si>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</si>
  <si>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</si>
  <si>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</si>
  <si>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</si>
  <si>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</si>
  <si>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</si>
  <si>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</si>
  <si>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</si>
  <si>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</si>
  <si>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</si>
  <si>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</si>
  <si>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</si>
  <si>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</si>
  <si>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</si>
  <si>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</si>
  <si>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</si>
  <si>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</si>
  <si>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</si>
  <si>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</si>
  <si>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</si>
  <si>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</si>
  <si>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</si>
  <si>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</si>
  <si>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</si>
  <si>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</si>
  <si>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</si>
  <si>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</si>
  <si>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</si>
  <si>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</si>
  <si>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</si>
  <si>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</si>
  <si>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</si>
  <si>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</si>
  <si>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</si>
  <si>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</si>
  <si>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</si>
  <si>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</si>
  <si>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</si>
  <si>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</si>
  <si>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</si>
  <si>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</si>
  <si>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</si>
  <si>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</si>
  <si>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</si>
  <si>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</si>
  <si>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</si>
  <si>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</si>
  <si>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</si>
  <si>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</si>
  <si>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</si>
  <si>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</si>
  <si>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</si>
  <si>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</si>
  <si>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</si>
  <si>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</si>
  <si>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</si>
  <si>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</si>
  <si>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</si>
  <si>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</si>
  <si>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</si>
  <si>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</si>
  <si>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</si>
  <si>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</si>
  <si>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</si>
  <si>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</si>
  <si>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</si>
  <si>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</si>
  <si>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</si>
  <si>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</si>
  <si>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</si>
  <si>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</si>
  <si>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</si>
  <si>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</si>
  <si>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</si>
  <si>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</si>
  <si>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</si>
  <si>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</si>
  <si>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</si>
  <si>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</si>
  <si>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</si>
  <si>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</si>
  <si>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</si>
  <si>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</si>
  <si>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</si>
  <si>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</si>
  <si>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</si>
  <si>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</si>
  <si>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</si>
  <si>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</si>
  <si>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</si>
  <si>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</si>
  <si>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</si>
  <si>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</si>
  <si>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</si>
  <si>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</si>
  <si>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</si>
  <si>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</si>
  <si>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</si>
  <si>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</si>
  <si>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</si>
  <si>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</si>
  <si>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</si>
  <si>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</si>
  <si>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</si>
  <si>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</si>
  <si>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</si>
  <si>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</si>
  <si>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</si>
  <si>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</si>
  <si>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</si>
  <si>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</si>
  <si>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</si>
  <si>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</si>
  <si>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</si>
  <si>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</si>
  <si>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</si>
  <si>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青森県南部町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</si>
  <si>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</si>
  <si>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</si>
  <si>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</si>
  <si>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</si>
  <si>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</si>
  <si>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</si>
  <si>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</si>
  <si>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</si>
  <si>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</si>
  <si>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</si>
  <si>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</si>
  <si>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</si>
  <si>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</si>
  <si>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</si>
  <si>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</si>
  <si>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</si>
  <si>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</si>
  <si>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</si>
  <si>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</si>
  <si>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</si>
  <si>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南部町学校給食センター特別会計</t>
    <phoneticPr fontId="5"/>
  </si>
  <si>
    <t>南部町農林漁業体験実習館事業特別会計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</si>
  <si>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</si>
  <si>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</si>
  <si>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</si>
  <si>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</si>
  <si>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</si>
  <si>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</si>
  <si>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</si>
  <si>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</si>
  <si>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</si>
  <si>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</si>
  <si>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</si>
  <si>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</si>
  <si>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</si>
  <si>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南部町国民健康保険特別会計</t>
    <phoneticPr fontId="5"/>
  </si>
  <si>
    <t>南部町介護保険特別会計（保険事業勘定）</t>
    <phoneticPr fontId="5"/>
  </si>
  <si>
    <t>南部町後期高齢者医療特別会計</t>
    <phoneticPr fontId="5"/>
  </si>
  <si>
    <t>南部町介護保険特別会計（介護サービス事業勘定）</t>
    <phoneticPr fontId="5"/>
  </si>
  <si>
    <t>南部町病院事業会計</t>
    <phoneticPr fontId="5"/>
  </si>
  <si>
    <t>法適用企業</t>
    <phoneticPr fontId="5"/>
  </si>
  <si>
    <t>南部町営地方卸売市場特別会計</t>
    <phoneticPr fontId="5"/>
  </si>
  <si>
    <t>法非適用企業</t>
    <phoneticPr fontId="5"/>
  </si>
  <si>
    <t>南部町公共下水道事業特別会計</t>
    <phoneticPr fontId="5"/>
  </si>
  <si>
    <t>南部町農業集落排水事業特別会計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</si>
  <si>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</si>
  <si>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</si>
  <si>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</si>
  <si>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</si>
  <si>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</si>
  <si>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</si>
  <si>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</si>
  <si>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</si>
  <si>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</si>
  <si>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</si>
  <si>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</si>
  <si>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</si>
  <si>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</si>
  <si>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</si>
  <si>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</si>
  <si>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</si>
  <si>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</si>
  <si>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</si>
  <si>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</si>
  <si>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</si>
  <si>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</si>
  <si>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</si>
  <si>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</si>
  <si>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</si>
  <si>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</si>
  <si>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</si>
  <si>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</si>
  <si>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</si>
  <si>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</si>
  <si>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</si>
  <si>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</si>
  <si>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</si>
  <si>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</si>
  <si>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</si>
  <si>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</si>
  <si>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</si>
  <si>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</si>
  <si>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</si>
  <si>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</si>
  <si>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</si>
  <si>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</si>
  <si>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</si>
  <si>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</si>
  <si>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</si>
  <si>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</si>
  <si>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</si>
  <si>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</si>
  <si>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</si>
  <si>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</si>
  <si>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</si>
  <si>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</si>
  <si>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</si>
  <si>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</si>
  <si>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</si>
  <si>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</si>
  <si>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</si>
  <si>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</si>
  <si>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</si>
  <si>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</si>
  <si>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</si>
  <si>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</si>
  <si>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</si>
  <si>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</si>
  <si>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</si>
  <si>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</si>
  <si>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</si>
  <si>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</si>
  <si>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</si>
  <si>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</si>
  <si>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</si>
  <si>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</si>
  <si>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</si>
  <si>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</si>
  <si>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</si>
  <si>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</si>
  <si>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</si>
  <si>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</si>
  <si>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</si>
  <si>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</si>
  <si>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</si>
  <si>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</si>
  <si>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</si>
  <si>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</si>
  <si>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</si>
  <si>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</si>
  <si>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</si>
  <si>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</si>
  <si>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</si>
  <si>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</si>
  <si>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</si>
  <si>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</si>
  <si>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</si>
  <si>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</si>
  <si>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</si>
  <si>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</si>
  <si>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</si>
  <si>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</si>
  <si>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</si>
  <si>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</si>
  <si>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</si>
  <si>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</si>
  <si>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</si>
  <si>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</si>
  <si>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</si>
  <si>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</si>
  <si>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</si>
  <si>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</si>
  <si>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</si>
  <si>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</si>
  <si>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</si>
  <si>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</si>
  <si>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</si>
  <si>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</si>
  <si>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</si>
  <si>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</si>
  <si>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</si>
  <si>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</si>
  <si>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</si>
  <si>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</si>
  <si>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</si>
  <si>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</si>
  <si>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</si>
  <si>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</si>
  <si>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</si>
  <si>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</si>
  <si>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</si>
  <si>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</si>
  <si>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</si>
  <si>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</si>
  <si>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</si>
  <si>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</si>
  <si>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</si>
  <si>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</si>
  <si>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</si>
  <si>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</si>
  <si>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2.57</t>
  </si>
  <si>
    <t>▲ 2.50</t>
  </si>
  <si>
    <t>▲ 4.60</t>
  </si>
  <si>
    <t>▲ 14.16</t>
  </si>
  <si>
    <t>南部町公共下水道事業特別会計</t>
  </si>
  <si>
    <t>▲ 0.74</t>
  </si>
  <si>
    <t>南部町病院事業会計</t>
  </si>
  <si>
    <t>一般会計</t>
  </si>
  <si>
    <t>南部町介護保険特別会計（保険事業勘定）</t>
  </si>
  <si>
    <t>南部町農業集落排水事業特別会計</t>
  </si>
  <si>
    <t>南部町営地方卸売市場特別会計</t>
  </si>
  <si>
    <t>南部町国民健康保険特別会計</t>
  </si>
  <si>
    <t>南部町農林漁業体験実習館事業特別会計</t>
  </si>
  <si>
    <t>その他会計（赤字）</t>
  </si>
  <si>
    <t>その他会計（黒字）</t>
  </si>
  <si>
    <t>R01</t>
    <phoneticPr fontId="5"/>
  </si>
  <si>
    <t>R02</t>
    <phoneticPr fontId="5"/>
  </si>
  <si>
    <t>R03</t>
    <phoneticPr fontId="5"/>
  </si>
  <si>
    <t>R04</t>
    <phoneticPr fontId="5"/>
  </si>
  <si>
    <t>R05</t>
    <phoneticPr fontId="5"/>
  </si>
  <si>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10"/>
  </si>
  <si>
    <t>三戸地区環境整備事務組合</t>
    <rPh sb="0" eb="2">
      <t>サンノヘ</t>
    </rPh>
    <rPh sb="2" eb="4">
      <t>チク</t>
    </rPh>
    <rPh sb="4" eb="6">
      <t>カンキョウ</t>
    </rPh>
    <rPh sb="6" eb="8">
      <t>セイビ</t>
    </rPh>
    <rPh sb="8" eb="10">
      <t>ジム</t>
    </rPh>
    <rPh sb="10" eb="12">
      <t>クミアイ</t>
    </rPh>
    <phoneticPr fontId="10"/>
  </si>
  <si>
    <t>田子高原広域事務組合</t>
    <rPh sb="0" eb="2">
      <t>タッコ</t>
    </rPh>
    <rPh sb="2" eb="4">
      <t>コウゲン</t>
    </rPh>
    <rPh sb="4" eb="6">
      <t>コウイキ</t>
    </rPh>
    <rPh sb="6" eb="8">
      <t>ジム</t>
    </rPh>
    <rPh sb="8" eb="10">
      <t>クミアイ</t>
    </rPh>
    <phoneticPr fontId="10"/>
  </si>
  <si>
    <t>青森県後期高齢者医療広域連合（一般会計）</t>
    <rPh sb="0" eb="2">
      <t>アオモリ</t>
    </rPh>
    <rPh sb="2" eb="3">
      <t>ケン</t>
    </rPh>
    <rPh sb="3" eb="5">
      <t>コウキ</t>
    </rPh>
    <rPh sb="5" eb="8">
      <t>コウレイシャ</t>
    </rPh>
    <rPh sb="8" eb="10">
      <t>イリョウ</t>
    </rPh>
    <rPh sb="10" eb="12">
      <t>コウイキ</t>
    </rPh>
    <rPh sb="12" eb="14">
      <t>レンゴウ</t>
    </rPh>
    <rPh sb="15" eb="17">
      <t>イッパン</t>
    </rPh>
    <rPh sb="17" eb="19">
      <t>カイケイ</t>
    </rPh>
    <phoneticPr fontId="10"/>
  </si>
  <si>
    <t>青森県後期高齢者医療広域連合（特別会計）</t>
    <rPh sb="0" eb="2">
      <t>アオモリ</t>
    </rPh>
    <rPh sb="2" eb="3">
      <t>ケン</t>
    </rPh>
    <rPh sb="3" eb="5">
      <t>コウキ</t>
    </rPh>
    <rPh sb="5" eb="8">
      <t>コウレイシャ</t>
    </rPh>
    <rPh sb="8" eb="10">
      <t>イリョウ</t>
    </rPh>
    <rPh sb="10" eb="12">
      <t>コウイキ</t>
    </rPh>
    <rPh sb="12" eb="14">
      <t>レンゴウ</t>
    </rPh>
    <rPh sb="15" eb="17">
      <t>トクベツ</t>
    </rPh>
    <rPh sb="17" eb="19">
      <t>カイケイ</t>
    </rPh>
    <phoneticPr fontId="10"/>
  </si>
  <si>
    <t>青森県市町村総合事務組合</t>
    <rPh sb="0" eb="3">
      <t>アオモリケン</t>
    </rPh>
    <rPh sb="3" eb="6">
      <t>シチョウソン</t>
    </rPh>
    <rPh sb="6" eb="8">
      <t>ソウゴウ</t>
    </rPh>
    <rPh sb="8" eb="10">
      <t>ジム</t>
    </rPh>
    <rPh sb="10" eb="12">
      <t>クミアイ</t>
    </rPh>
    <phoneticPr fontId="10"/>
  </si>
  <si>
    <t>青森県市町村職員退職手当組合</t>
    <rPh sb="0" eb="3">
      <t>アオモリケン</t>
    </rPh>
    <rPh sb="3" eb="6">
      <t>シチョウソン</t>
    </rPh>
    <rPh sb="6" eb="8">
      <t>ショクイン</t>
    </rPh>
    <rPh sb="8" eb="10">
      <t>タイショク</t>
    </rPh>
    <rPh sb="10" eb="12">
      <t>テアテ</t>
    </rPh>
    <rPh sb="12" eb="14">
      <t>クミアイ</t>
    </rPh>
    <phoneticPr fontId="10"/>
  </si>
  <si>
    <t>青森県交通災害共済組合</t>
    <rPh sb="0" eb="3">
      <t>アオモリケン</t>
    </rPh>
    <rPh sb="3" eb="5">
      <t>コウツウ</t>
    </rPh>
    <rPh sb="5" eb="7">
      <t>サイガイ</t>
    </rPh>
    <rPh sb="7" eb="9">
      <t>キョウサイ</t>
    </rPh>
    <rPh sb="9" eb="11">
      <t>クミアイ</t>
    </rPh>
    <phoneticPr fontId="10"/>
  </si>
  <si>
    <t>八戸圏域水道企業団</t>
    <rPh sb="0" eb="2">
      <t>ハチノヘ</t>
    </rPh>
    <rPh sb="2" eb="4">
      <t>ケンイキ</t>
    </rPh>
    <rPh sb="4" eb="6">
      <t>スイドウ</t>
    </rPh>
    <rPh sb="6" eb="8">
      <t>キギョウ</t>
    </rPh>
    <rPh sb="8" eb="9">
      <t>ダン</t>
    </rPh>
    <phoneticPr fontId="10"/>
  </si>
  <si>
    <t>南部町健康増進公社</t>
    <rPh sb="0" eb="3">
      <t>ナンブチョウ</t>
    </rPh>
    <rPh sb="3" eb="5">
      <t>ケンコウ</t>
    </rPh>
    <rPh sb="5" eb="7">
      <t>ゾウシン</t>
    </rPh>
    <rPh sb="7" eb="9">
      <t>コウシャ</t>
    </rPh>
    <phoneticPr fontId="10"/>
  </si>
  <si>
    <t>-</t>
    <phoneticPr fontId="10"/>
  </si>
  <si>
    <t>-</t>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</si>
  <si>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</si>
  <si>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</si>
  <si>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森林環境整備基金</t>
    <phoneticPr fontId="5"/>
  </si>
  <si>
    <t>児童生徒みらい基金</t>
    <phoneticPr fontId="5"/>
  </si>
  <si>
    <t>ふるさと活性化対策基金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</si>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</sst>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125418</c:v>
                </c:pt>
                <c:pt idx="2">
                  <c:v>108384</c:v>
                </c:pt>
                <c:pt idx="3">
                  <c:v>80959</c:v>
                </c:pt>
                <c:pt idx="4">
                  <c:v>117242</c:v>
                </c:pt>
              </c:numCache>
            </c:numRef>
          </c:val>
          <c:smooth val="0"/>
          <c:extLst>
            <c:ext xmlns:c16="http://schemas.microsoft.com/office/drawing/2014/chart" uri="{C3380CC4-5D6E-409C-BE32-E72D297353CC}">
              <c16:uniqueId val="{00000000-34EF-4B3D-87B2-6DC7B8D114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69322</c:v>
                </c:pt>
                <c:pt idx="1">
                  <c:v>235897</c:v>
                </c:pt>
                <c:pt idx="2">
                  <c:v>61152</c:v>
                </c:pt>
                <c:pt idx="3">
                  <c:v>82432</c:v>
                </c:pt>
                <c:pt idx="4">
                  <c:v>52704</c:v>
                </c:pt>
              </c:numCache>
            </c:numRef>
          </c:val>
          <c:smooth val="0"/>
          <c:extLst>
            <c:ext xmlns:c16="http://schemas.microsoft.com/office/drawing/2014/chart" uri="{C3380CC4-5D6E-409C-BE32-E72D297353CC}">
              <c16:uniqueId val="{00000001-34EF-4B3D-87B2-6DC7B8D114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2.59</c:v>
                </c:pt>
                <c:pt idx="1">
                  <c:v>9.99</c:v>
                </c:pt>
                <c:pt idx="2">
                  <c:v>7.12</c:v>
                </c:pt>
                <c:pt idx="3">
                  <c:v>13.38</c:v>
                </c:pt>
                <c:pt idx="4">
                  <c:v>3.54</c:v>
                </c:pt>
              </c:numCache>
            </c:numRef>
          </c:val>
          <c:extLst>
            <c:ext xmlns:c16="http://schemas.microsoft.com/office/drawing/2014/chart" uri="{C3380CC4-5D6E-409C-BE32-E72D297353CC}">
              <c16:uniqueId val="{00000000-93F2-4EF4-A427-BC37AD7D83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34.090000000000003</c:v>
                </c:pt>
                <c:pt idx="1">
                  <c:v>35.74</c:v>
                </c:pt>
                <c:pt idx="2">
                  <c:v>41.6</c:v>
                </c:pt>
                <c:pt idx="3">
                  <c:v>38.44</c:v>
                </c:pt>
                <c:pt idx="4">
                  <c:v>45.21</c:v>
                </c:pt>
              </c:numCache>
            </c:numRef>
          </c:val>
          <c:extLst>
            <c:ext xmlns:c16="http://schemas.microsoft.com/office/drawing/2014/chart" uri="{C3380CC4-5D6E-409C-BE32-E72D297353CC}">
              <c16:uniqueId val="{00000001-93F2-4EF4-A427-BC37AD7D83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-2.57</c:v>
                </c:pt>
                <c:pt idx="1">
                  <c:v>7.37</c:v>
                </c:pt>
                <c:pt idx="2">
                  <c:v>-2.5</c:v>
                </c:pt>
                <c:pt idx="3">
                  <c:v>-4.5999999999999996</c:v>
                </c:pt>
                <c:pt idx="4">
                  <c:v>-14.16</c:v>
                </c:pt>
              </c:numCache>
            </c:numRef>
          </c:val>
          <c:smooth val="0"/>
          <c:extLst>
            <c:ext xmlns:c16="http://schemas.microsoft.com/office/drawing/2014/chart" uri="{C3380CC4-5D6E-409C-BE32-E72D297353CC}">
              <c16:uniqueId val="{00000002-93F2-4EF4-A427-BC37AD7D83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6EF-46D6-81B4-4B8663E77C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EF-46D6-81B4-4B8663E77CBC}"/>
            </c:ext>
          </c:extLst>
        </c:ser>
        <c:ser>
          <c:idx val="2"/>
          <c:order val="2"/>
          <c:tx>
            <c:strRef>
              <c:f>データシート!$A$29</c:f>
              <c:strCache>
                <c:ptCount val="1"/>
                <c:pt idx="0">
                  <c:v>南部町農林漁業体験実習館事業特別会計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6EF-46D6-81B4-4B8663E77CBC}"/>
            </c:ext>
          </c:extLst>
        </c:ser>
        <c:ser>
          <c:idx val="3"/>
          <c:order val="3"/>
          <c:tx>
            <c:strRef>
              <c:f>データシート!$A$30</c:f>
              <c:strCache>
                <c:ptCount val="1"/>
                <c:pt idx="0">
                  <c:v>南部町国民健康保険特別会計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0.25</c:v>
                </c:pt>
                <c:pt idx="2">
                  <c:v>#N/A</c:v>
                </c:pt>
                <c:pt idx="3">
                  <c:v>0.01</c:v>
                </c:pt>
                <c:pt idx="4">
                  <c:v>#N/A</c:v>
                </c:pt>
                <c:pt idx="5">
                  <c:v>0.05</c:v>
                </c:pt>
                <c:pt idx="6">
                  <c:v>#N/A</c:v>
                </c:pt>
                <c:pt idx="7">
                  <c:v>0.02</c:v>
                </c:pt>
                <c:pt idx="8">
                  <c:v>#N/A</c:v>
                </c:pt>
                <c:pt idx="9">
                  <c:v>0.03</c:v>
                </c:pt>
              </c:numCache>
            </c:numRef>
          </c:val>
          <c:extLst>
            <c:ext xmlns:c16="http://schemas.microsoft.com/office/drawing/2014/chart" uri="{C3380CC4-5D6E-409C-BE32-E72D297353CC}">
              <c16:uniqueId val="{00000003-C6EF-46D6-81B4-4B8663E77CBC}"/>
            </c:ext>
          </c:extLst>
        </c:ser>
        <c:ser>
          <c:idx val="4"/>
          <c:order val="4"/>
          <c:tx>
            <c:strRef>
              <c:f>データシート!$A$31</c:f>
              <c:strCache>
                <c:ptCount val="1"/>
                <c:pt idx="0">
                  <c:v>南部町営地方卸売市場特別会計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0.09</c:v>
                </c:pt>
                <c:pt idx="6">
                  <c:v>#N/A</c:v>
                </c:pt>
                <c:pt idx="7">
                  <c:v>0</c:v>
                </c:pt>
                <c:pt idx="8">
                  <c:v>#N/A</c:v>
                </c:pt>
                <c:pt idx="9">
                  <c:v>0.26</c:v>
                </c:pt>
              </c:numCache>
            </c:numRef>
          </c:val>
          <c:extLst>
            <c:ext xmlns:c16="http://schemas.microsoft.com/office/drawing/2014/chart" uri="{C3380CC4-5D6E-409C-BE32-E72D297353CC}">
              <c16:uniqueId val="{00000004-C6EF-46D6-81B4-4B8663E77CBC}"/>
            </c:ext>
          </c:extLst>
        </c:ser>
        <c:ser>
          <c:idx val="5"/>
          <c:order val="5"/>
          <c:tx>
            <c:strRef>
              <c:f>データシート!$A$32</c:f>
              <c:strCache>
                <c:ptCount val="1"/>
                <c:pt idx="0">
                  <c:v>南部町農業集落排水事業特別会計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0.69</c:v>
                </c:pt>
              </c:numCache>
            </c:numRef>
          </c:val>
          <c:extLst>
            <c:ext xmlns:c16="http://schemas.microsoft.com/office/drawing/2014/chart" uri="{C3380CC4-5D6E-409C-BE32-E72D297353CC}">
              <c16:uniqueId val="{00000005-C6EF-46D6-81B4-4B8663E77CBC}"/>
            </c:ext>
          </c:extLst>
        </c:ser>
        <c:ser>
          <c:idx val="6"/>
          <c:order val="6"/>
          <c:tx>
            <c:strRef>
              <c:f>データシート!$A$33</c:f>
              <c:strCache>
                <c:ptCount val="1"/>
                <c:pt idx="0">
                  <c:v>南部町介護保険特別会計（保険事業勘定）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0.97</c:v>
                </c:pt>
                <c:pt idx="2">
                  <c:v>#N/A</c:v>
                </c:pt>
                <c:pt idx="3">
                  <c:v>1.07</c:v>
                </c:pt>
                <c:pt idx="4">
                  <c:v>#N/A</c:v>
                </c:pt>
                <c:pt idx="5">
                  <c:v>1.49</c:v>
                </c:pt>
                <c:pt idx="6">
                  <c:v>#N/A</c:v>
                </c:pt>
                <c:pt idx="7">
                  <c:v>1.58</c:v>
                </c:pt>
                <c:pt idx="8">
                  <c:v>#N/A</c:v>
                </c:pt>
                <c:pt idx="9">
                  <c:v>1.51</c:v>
                </c:pt>
              </c:numCache>
            </c:numRef>
          </c:val>
          <c:extLst>
            <c:ext xmlns:c16="http://schemas.microsoft.com/office/drawing/2014/chart" uri="{C3380CC4-5D6E-409C-BE32-E72D297353CC}">
              <c16:uniqueId val="{00000006-C6EF-46D6-81B4-4B8663E77CB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2.58</c:v>
                </c:pt>
                <c:pt idx="2">
                  <c:v>#N/A</c:v>
                </c:pt>
                <c:pt idx="3">
                  <c:v>9.98</c:v>
                </c:pt>
                <c:pt idx="4">
                  <c:v>#N/A</c:v>
                </c:pt>
                <c:pt idx="5">
                  <c:v>7.11</c:v>
                </c:pt>
                <c:pt idx="6">
                  <c:v>#N/A</c:v>
                </c:pt>
                <c:pt idx="7">
                  <c:v>13.37</c:v>
                </c:pt>
                <c:pt idx="8">
                  <c:v>#N/A</c:v>
                </c:pt>
                <c:pt idx="9">
                  <c:v>3.53</c:v>
                </c:pt>
              </c:numCache>
            </c:numRef>
          </c:val>
          <c:extLst>
            <c:ext xmlns:c16="http://schemas.microsoft.com/office/drawing/2014/chart" uri="{C3380CC4-5D6E-409C-BE32-E72D297353CC}">
              <c16:uniqueId val="{00000007-C6EF-46D6-81B4-4B8663E77CBC}"/>
            </c:ext>
          </c:extLst>
        </c:ser>
        <c:ser>
          <c:idx val="8"/>
          <c:order val="8"/>
          <c:tx>
            <c:strRef>
              <c:f>データシート!$A$35</c:f>
              <c:strCache>
                <c:ptCount val="1"/>
                <c:pt idx="0">
                  <c:v>南部町病院事業会計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11.11</c:v>
                </c:pt>
                <c:pt idx="2">
                  <c:v>#N/A</c:v>
                </c:pt>
                <c:pt idx="3">
                  <c:v>8.56</c:v>
                </c:pt>
                <c:pt idx="4">
                  <c:v>#N/A</c:v>
                </c:pt>
                <c:pt idx="5">
                  <c:v>8.1999999999999993</c:v>
                </c:pt>
                <c:pt idx="6">
                  <c:v>#N/A</c:v>
                </c:pt>
                <c:pt idx="7">
                  <c:v>6.89</c:v>
                </c:pt>
                <c:pt idx="8">
                  <c:v>#N/A</c:v>
                </c:pt>
                <c:pt idx="9">
                  <c:v>3.8</c:v>
                </c:pt>
              </c:numCache>
            </c:numRef>
          </c:val>
          <c:extLst>
            <c:ext xmlns:c16="http://schemas.microsoft.com/office/drawing/2014/chart" uri="{C3380CC4-5D6E-409C-BE32-E72D297353CC}">
              <c16:uniqueId val="{00000008-C6EF-46D6-81B4-4B8663E77CBC}"/>
            </c:ext>
          </c:extLst>
        </c:ser>
        <c:ser>
          <c:idx val="9"/>
          <c:order val="9"/>
          <c:tx>
            <c:strRef>
              <c:f>データシート!$A$36</c:f>
              <c:strCache>
                <c:ptCount val="1"/>
                <c:pt idx="0">
                  <c:v>南部町公共下水道事業特別会計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0.25</c:v>
                </c:pt>
                <c:pt idx="8">
                  <c:v>0.74</c:v>
                </c:pt>
                <c:pt idx="9">
                  <c:v>#N/A</c:v>
                </c:pt>
              </c:numCache>
            </c:numRef>
          </c:val>
          <c:extLst>
            <c:ext xmlns:c16="http://schemas.microsoft.com/office/drawing/2014/chart" uri="{C3380CC4-5D6E-409C-BE32-E72D297353CC}">
              <c16:uniqueId val="{00000009-C6EF-46D6-81B4-4B8663E77C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1299</c:v>
                </c:pt>
                <c:pt idx="5">
                  <c:v>1206</c:v>
                </c:pt>
                <c:pt idx="8">
                  <c:v>1153</c:v>
                </c:pt>
                <c:pt idx="11">
                  <c:v>1095</c:v>
                </c:pt>
                <c:pt idx="14">
                  <c:v>1061</c:v>
                </c:pt>
              </c:numCache>
            </c:numRef>
          </c:val>
          <c:extLst>
            <c:ext xmlns:c16="http://schemas.microsoft.com/office/drawing/2014/chart" uri="{C3380CC4-5D6E-409C-BE32-E72D297353CC}">
              <c16:uniqueId val="{00000000-7B3A-4FC3-A8AB-3F1FBA8CDA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3A-4FC3-A8AB-3F1FBA8CDA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B3A-4FC3-A8AB-3F1FBA8CDA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58</c:v>
                </c:pt>
                <c:pt idx="3">
                  <c:v>46</c:v>
                </c:pt>
                <c:pt idx="6">
                  <c:v>48</c:v>
                </c:pt>
                <c:pt idx="9">
                  <c:v>50</c:v>
                </c:pt>
                <c:pt idx="12">
                  <c:v>53</c:v>
                </c:pt>
              </c:numCache>
            </c:numRef>
          </c:val>
          <c:extLst>
            <c:ext xmlns:c16="http://schemas.microsoft.com/office/drawing/2014/chart" uri="{C3380CC4-5D6E-409C-BE32-E72D297353CC}">
              <c16:uniqueId val="{00000003-7B3A-4FC3-A8AB-3F1FBA8CDA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304</c:v>
                </c:pt>
                <c:pt idx="3">
                  <c:v>263</c:v>
                </c:pt>
                <c:pt idx="6">
                  <c:v>273</c:v>
                </c:pt>
                <c:pt idx="9">
                  <c:v>285</c:v>
                </c:pt>
                <c:pt idx="12">
                  <c:v>297</c:v>
                </c:pt>
              </c:numCache>
            </c:numRef>
          </c:val>
          <c:extLst>
            <c:ext xmlns:c16="http://schemas.microsoft.com/office/drawing/2014/chart" uri="{C3380CC4-5D6E-409C-BE32-E72D297353CC}">
              <c16:uniqueId val="{00000004-7B3A-4FC3-A8AB-3F1FBA8CDA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3A-4FC3-A8AB-3F1FBA8CDA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3A-4FC3-A8AB-3F1FBA8CDA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1355</c:v>
                </c:pt>
                <c:pt idx="3">
                  <c:v>1302</c:v>
                </c:pt>
                <c:pt idx="6">
                  <c:v>1258</c:v>
                </c:pt>
                <c:pt idx="9">
                  <c:v>1231</c:v>
                </c:pt>
                <c:pt idx="12">
                  <c:v>1208</c:v>
                </c:pt>
              </c:numCache>
            </c:numRef>
          </c:val>
          <c:extLst>
            <c:ext xmlns:c16="http://schemas.microsoft.com/office/drawing/2014/chart" uri="{C3380CC4-5D6E-409C-BE32-E72D297353CC}">
              <c16:uniqueId val="{00000007-7B3A-4FC3-A8AB-3F1FBA8CDA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418</c:v>
                </c:pt>
                <c:pt idx="2">
                  <c:v>#N/A</c:v>
                </c:pt>
                <c:pt idx="3">
                  <c:v>#N/A</c:v>
                </c:pt>
                <c:pt idx="4">
                  <c:v>405</c:v>
                </c:pt>
                <c:pt idx="5">
                  <c:v>#N/A</c:v>
                </c:pt>
                <c:pt idx="6">
                  <c:v>#N/A</c:v>
                </c:pt>
                <c:pt idx="7">
                  <c:v>426</c:v>
                </c:pt>
                <c:pt idx="8">
                  <c:v>#N/A</c:v>
                </c:pt>
                <c:pt idx="9">
                  <c:v>#N/A</c:v>
                </c:pt>
                <c:pt idx="10">
                  <c:v>471</c:v>
                </c:pt>
                <c:pt idx="11">
                  <c:v>#N/A</c:v>
                </c:pt>
                <c:pt idx="12">
                  <c:v>#N/A</c:v>
                </c:pt>
                <c:pt idx="13">
                  <c:v>497</c:v>
                </c:pt>
                <c:pt idx="14">
                  <c:v>#N/A</c:v>
                </c:pt>
              </c:numCache>
            </c:numRef>
          </c:val>
          <c:smooth val="0"/>
          <c:extLst>
            <c:ext xmlns:c16="http://schemas.microsoft.com/office/drawing/2014/chart" uri="{C3380CC4-5D6E-409C-BE32-E72D297353CC}">
              <c16:uniqueId val="{00000008-7B3A-4FC3-A8AB-3F1FBA8CDA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10663</c:v>
                </c:pt>
                <c:pt idx="5">
                  <c:v>11926</c:v>
                </c:pt>
                <c:pt idx="8">
                  <c:v>11919</c:v>
                </c:pt>
                <c:pt idx="11">
                  <c:v>11276</c:v>
                </c:pt>
                <c:pt idx="14">
                  <c:v>10882</c:v>
                </c:pt>
              </c:numCache>
            </c:numRef>
          </c:val>
          <c:extLst>
            <c:ext xmlns:c16="http://schemas.microsoft.com/office/drawing/2014/chart" uri="{C3380CC4-5D6E-409C-BE32-E72D297353CC}">
              <c16:uniqueId val="{00000000-1DA5-42FC-B2CA-79F72D9242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131</c:v>
                </c:pt>
                <c:pt idx="5">
                  <c:v>112</c:v>
                </c:pt>
                <c:pt idx="8">
                  <c:v>81</c:v>
                </c:pt>
                <c:pt idx="11">
                  <c:v>51</c:v>
                </c:pt>
                <c:pt idx="14">
                  <c:v>34</c:v>
                </c:pt>
              </c:numCache>
            </c:numRef>
          </c:val>
          <c:extLst>
            <c:ext xmlns:c16="http://schemas.microsoft.com/office/drawing/2014/chart" uri="{C3380CC4-5D6E-409C-BE32-E72D297353CC}">
              <c16:uniqueId val="{00000001-1DA5-42FC-B2CA-79F72D9242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10189</c:v>
                </c:pt>
                <c:pt idx="5">
                  <c:v>9671</c:v>
                </c:pt>
                <c:pt idx="8">
                  <c:v>10580</c:v>
                </c:pt>
                <c:pt idx="11">
                  <c:v>11719</c:v>
                </c:pt>
                <c:pt idx="14">
                  <c:v>10369</c:v>
                </c:pt>
              </c:numCache>
            </c:numRef>
          </c:val>
          <c:extLst>
            <c:ext xmlns:c16="http://schemas.microsoft.com/office/drawing/2014/chart" uri="{C3380CC4-5D6E-409C-BE32-E72D297353CC}">
              <c16:uniqueId val="{00000002-1DA5-42FC-B2CA-79F72D9242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A5-42FC-B2CA-79F72D9242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A5-42FC-B2CA-79F72D9242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A5-42FC-B2CA-79F72D9242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1253</c:v>
                </c:pt>
                <c:pt idx="3">
                  <c:v>1150</c:v>
                </c:pt>
                <c:pt idx="6">
                  <c:v>1148</c:v>
                </c:pt>
                <c:pt idx="9">
                  <c:v>1115</c:v>
                </c:pt>
                <c:pt idx="12">
                  <c:v>1208</c:v>
                </c:pt>
              </c:numCache>
            </c:numRef>
          </c:val>
          <c:extLst>
            <c:ext xmlns:c16="http://schemas.microsoft.com/office/drawing/2014/chart" uri="{C3380CC4-5D6E-409C-BE32-E72D297353CC}">
              <c16:uniqueId val="{00000006-1DA5-42FC-B2CA-79F72D9242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298</c:v>
                </c:pt>
                <c:pt idx="3">
                  <c:v>320</c:v>
                </c:pt>
                <c:pt idx="6">
                  <c:v>315</c:v>
                </c:pt>
                <c:pt idx="9">
                  <c:v>276</c:v>
                </c:pt>
                <c:pt idx="12">
                  <c:v>314</c:v>
                </c:pt>
              </c:numCache>
            </c:numRef>
          </c:val>
          <c:extLst>
            <c:ext xmlns:c16="http://schemas.microsoft.com/office/drawing/2014/chart" uri="{C3380CC4-5D6E-409C-BE32-E72D297353CC}">
              <c16:uniqueId val="{00000007-1DA5-42FC-B2CA-79F72D9242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3800</c:v>
                </c:pt>
                <c:pt idx="3">
                  <c:v>3749</c:v>
                </c:pt>
                <c:pt idx="6">
                  <c:v>3618</c:v>
                </c:pt>
                <c:pt idx="9">
                  <c:v>3557</c:v>
                </c:pt>
                <c:pt idx="12">
                  <c:v>3389</c:v>
                </c:pt>
              </c:numCache>
            </c:numRef>
          </c:val>
          <c:extLst>
            <c:ext xmlns:c16="http://schemas.microsoft.com/office/drawing/2014/chart" uri="{C3380CC4-5D6E-409C-BE32-E72D297353CC}">
              <c16:uniqueId val="{00000008-1DA5-42FC-B2CA-79F72D9242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DA5-42FC-B2CA-79F72D9242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11093</c:v>
                </c:pt>
                <c:pt idx="3">
                  <c:v>13374</c:v>
                </c:pt>
                <c:pt idx="6">
                  <c:v>12930</c:v>
                </c:pt>
                <c:pt idx="9">
                  <c:v>12355</c:v>
                </c:pt>
                <c:pt idx="12">
                  <c:v>11576</c:v>
                </c:pt>
              </c:numCache>
            </c:numRef>
          </c:val>
          <c:extLst>
            <c:ext xmlns:c16="http://schemas.microsoft.com/office/drawing/2014/chart" uri="{C3380CC4-5D6E-409C-BE32-E72D297353CC}">
              <c16:uniqueId val="{0000000A-1DA5-42FC-B2CA-79F72D9242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A5-42FC-B2CA-79F72D9242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2888</c:v>
                </c:pt>
                <c:pt idx="1">
                  <c:v>2570</c:v>
                </c:pt>
                <c:pt idx="2">
                  <c:v>3050</c:v>
                </c:pt>
              </c:numCache>
            </c:numRef>
          </c:val>
          <c:extLst>
            <c:ext xmlns:c16="http://schemas.microsoft.com/office/drawing/2014/chart" uri="{C3380CC4-5D6E-409C-BE32-E72D297353CC}">
              <c16:uniqueId val="{00000000-8066-461E-B5F9-7F51E474F7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3242</c:v>
                </c:pt>
                <c:pt idx="1">
                  <c:v>3098</c:v>
                </c:pt>
                <c:pt idx="2">
                  <c:v>2987</c:v>
                </c:pt>
              </c:numCache>
            </c:numRef>
          </c:val>
          <c:extLst>
            <c:ext xmlns:c16="http://schemas.microsoft.com/office/drawing/2014/chart" uri="{C3380CC4-5D6E-409C-BE32-E72D297353CC}">
              <c16:uniqueId val="{00000001-8066-461E-B5F9-7F51E474F7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5831</c:v>
                </c:pt>
                <c:pt idx="1">
                  <c:v>5506</c:v>
                </c:pt>
                <c:pt idx="2">
                  <c:v>5487</c:v>
                </c:pt>
              </c:numCache>
            </c:numRef>
          </c:val>
          <c:extLst>
            <c:ext xmlns:c16="http://schemas.microsoft.com/office/drawing/2014/chart" uri="{C3380CC4-5D6E-409C-BE32-E72D297353CC}">
              <c16:uniqueId val="{00000002-8066-461E-B5F9-7F51E474F7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16,543
16,478
153.12
11,891,874
11,617,568
238,922
6,746,019
11,576,373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人口減少と高齢化、長引く景気の低迷による町税の伸び悩みにより、類似団体平均と比較すると</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っている。今後も大きな自主財源の伸びは期待できないため、税の徴収強化、使用料及び手数料の見直し、町有財産の売却等による自主財源の確保に努め、新規発行の地方債の抑制による公債費の削減などを実施し、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7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166387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繰上償還や新規地方債の発行抑制などによる公債費の削減や退職者の不補充による新規採用者の抑制などによる人件費の削減により、類似団体平均と比較すると</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％下回っている。しかしながら、障害者・介護福祉給付費等に係る扶助費が年々増加しており、今後の財政への影響が懸念されることから、公債費や人件費等の抑制に努める必要がある。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66</xdr:row>
      <xdr:rowOff>146896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99794"/>
          <a:ext cx="0" cy="1262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108373</xdr:rowOff>
    </xdr:from>
    <xdr:to>
      <xdr:col>23</xdr:col>
      <xdr:colOff>133350</xdr:colOff>
      <xdr:row>59</xdr:row>
      <xdr:rowOff>132504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239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52070</xdr:rowOff>
    </xdr:from>
    <xdr:to>
      <xdr:col>19</xdr:col>
      <xdr:colOff>133350</xdr:colOff>
      <xdr:row>59</xdr:row>
      <xdr:rowOff>108373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676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52070</xdr:rowOff>
    </xdr:from>
    <xdr:to>
      <xdr:col>15</xdr:col>
      <xdr:colOff>82550</xdr:colOff>
      <xdr:row>61</xdr:row>
      <xdr:rowOff>63077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67620"/>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79163</xdr:rowOff>
    </xdr:from>
    <xdr:to>
      <xdr:col>15</xdr:col>
      <xdr:colOff>133350</xdr:colOff>
      <xdr:row>61</xdr:row>
      <xdr:rowOff>9313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165540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61</xdr:row>
      <xdr:rowOff>63077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847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130387</xdr:rowOff>
    </xdr:from>
    <xdr:to>
      <xdr:col>11</xdr:col>
      <xdr:colOff>82550</xdr:colOff>
      <xdr:row>63</xdr:row>
      <xdr:rowOff>60537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45314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81704</xdr:rowOff>
    </xdr:from>
    <xdr:to>
      <xdr:col>23</xdr:col>
      <xdr:colOff>184150</xdr:colOff>
      <xdr:row>60</xdr:row>
      <xdr:rowOff>11854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2981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1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57573</xdr:rowOff>
    </xdr:from>
    <xdr:to>
      <xdr:col>19</xdr:col>
      <xdr:colOff>184150</xdr:colOff>
      <xdr:row>59</xdr:row>
      <xdr:rowOff>159173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169350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4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1270</xdr:rowOff>
    </xdr:from>
    <xdr:to>
      <xdr:col>15</xdr:col>
      <xdr:colOff>133350</xdr:colOff>
      <xdr:row>59</xdr:row>
      <xdr:rowOff>102870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113047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12277</xdr:rowOff>
    </xdr:from>
    <xdr:to>
      <xdr:col>11</xdr:col>
      <xdr:colOff>82550</xdr:colOff>
      <xdr:row>61</xdr:row>
      <xdr:rowOff>113877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124054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る職員数の増により、人件費が類似団体平均を上回っていたが、集中改革プランに基づいた定員管理に努めた結果、現在は類似団体平均を下回っている。また、物件費も合併当初から実施している事務事業の整理合理化により抑制を図ってきたことから、人件費及び物件費等については、類似団体平均を</a:t>
          </a:r>
          <a:r>
            <a:rPr kumimoji="1" lang="en-US" altLang="ja-JP" sz="1300">
              <a:latin typeface="ＭＳ Ｐゴシック" panose="020B0600070205080204" pitchFamily="50" charset="-128"/>
              <a:ea typeface="ＭＳ Ｐゴシック" panose="020B0600070205080204" pitchFamily="50" charset="-128"/>
            </a:rPr>
            <a:t>47,725</a:t>
          </a:r>
          <a:r>
            <a:rPr kumimoji="1" lang="ja-JP" altLang="en-US" sz="1300">
              <a:latin typeface="ＭＳ Ｐゴシック" panose="020B0600070205080204" pitchFamily="50" charset="-128"/>
              <a:ea typeface="ＭＳ Ｐゴシック" panose="020B0600070205080204" pitchFamily="50" charset="-128"/>
            </a:rPr>
            <a:t>円下回っている。今後も計画に基づいた職員数の削減や事務事業の整理合理化に努め、財政の健全化を図る。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162035</xdr:rowOff>
    </xdr:from>
    <xdr:to>
      <xdr:col>23</xdr:col>
      <xdr:colOff>133350</xdr:colOff>
      <xdr:row>89</xdr:row>
      <xdr:rowOff>1822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78035"/>
          <a:ext cx="0" cy="1382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145349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1822</xdr:rowOff>
    </xdr:from>
    <xdr:to>
      <xdr:col>24</xdr:col>
      <xdr:colOff>12700</xdr:colOff>
      <xdr:row>89</xdr:row>
      <xdr:rowOff>1822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76962</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2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162035</xdr:rowOff>
    </xdr:from>
    <xdr:to>
      <xdr:col>24</xdr:col>
      <xdr:colOff>12700</xdr:colOff>
      <xdr:row>80</xdr:row>
      <xdr:rowOff>162035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7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87382</xdr:rowOff>
    </xdr:from>
    <xdr:to>
      <xdr:col>23</xdr:col>
      <xdr:colOff>133350</xdr:colOff>
      <xdr:row>82</xdr:row>
      <xdr:rowOff>99774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46282"/>
          <a:ext cx="838200" cy="1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125111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55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153034</xdr:rowOff>
    </xdr:from>
    <xdr:to>
      <xdr:col>23</xdr:col>
      <xdr:colOff>184150</xdr:colOff>
      <xdr:row>84</xdr:row>
      <xdr:rowOff>83184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8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31654</xdr:rowOff>
    </xdr:from>
    <xdr:to>
      <xdr:col>19</xdr:col>
      <xdr:colOff>133350</xdr:colOff>
      <xdr:row>82</xdr:row>
      <xdr:rowOff>99774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90554"/>
          <a:ext cx="889000" cy="6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53468</xdr:rowOff>
    </xdr:from>
    <xdr:to>
      <xdr:col>19</xdr:col>
      <xdr:colOff>184150</xdr:colOff>
      <xdr:row>83</xdr:row>
      <xdr:rowOff>155068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8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139845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37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94013</xdr:rowOff>
    </xdr:from>
    <xdr:to>
      <xdr:col>15</xdr:col>
      <xdr:colOff>82550</xdr:colOff>
      <xdr:row>82</xdr:row>
      <xdr:rowOff>31654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81463"/>
          <a:ext cx="889000" cy="10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110782</xdr:rowOff>
    </xdr:from>
    <xdr:to>
      <xdr:col>15</xdr:col>
      <xdr:colOff>133350</xdr:colOff>
      <xdr:row>83</xdr:row>
      <xdr:rowOff>40932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6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25709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5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157426</xdr:rowOff>
    </xdr:from>
    <xdr:to>
      <xdr:col>11</xdr:col>
      <xdr:colOff>31750</xdr:colOff>
      <xdr:row>81</xdr:row>
      <xdr:rowOff>94013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73426"/>
          <a:ext cx="8890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170035</xdr:rowOff>
    </xdr:from>
    <xdr:to>
      <xdr:col>11</xdr:col>
      <xdr:colOff>82550</xdr:colOff>
      <xdr:row>82</xdr:row>
      <xdr:rowOff>100185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84962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76881</xdr:rowOff>
    </xdr:from>
    <xdr:to>
      <xdr:col>7</xdr:col>
      <xdr:colOff>31750</xdr:colOff>
      <xdr:row>82</xdr:row>
      <xdr:rowOff>7031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6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163258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5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36582</xdr:rowOff>
    </xdr:from>
    <xdr:to>
      <xdr:col>23</xdr:col>
      <xdr:colOff>184150</xdr:colOff>
      <xdr:row>82</xdr:row>
      <xdr:rowOff>138182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53109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4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48974</xdr:rowOff>
    </xdr:from>
    <xdr:to>
      <xdr:col>19</xdr:col>
      <xdr:colOff>184150</xdr:colOff>
      <xdr:row>82</xdr:row>
      <xdr:rowOff>150574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160751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7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152304</xdr:rowOff>
    </xdr:from>
    <xdr:to>
      <xdr:col>15</xdr:col>
      <xdr:colOff>133350</xdr:colOff>
      <xdr:row>82</xdr:row>
      <xdr:rowOff>82454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92631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08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43213</xdr:rowOff>
    </xdr:from>
    <xdr:to>
      <xdr:col>11</xdr:col>
      <xdr:colOff>82550</xdr:colOff>
      <xdr:row>81</xdr:row>
      <xdr:rowOff>144813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154990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9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106626</xdr:rowOff>
    </xdr:from>
    <xdr:to>
      <xdr:col>7</xdr:col>
      <xdr:colOff>31750</xdr:colOff>
      <xdr:row>81</xdr:row>
      <xdr:rowOff>36776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2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46953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9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旧来からの給与体系により、類似団体の平均を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ポイント下回っている。ラスパイレス指数の低い数値はあまり変わらず、給与水準は低いまま推移している。今後、適正な給与水準となるよう努める。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93980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00175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87630</xdr:rowOff>
    </xdr:from>
    <xdr:to>
      <xdr:col>81</xdr:col>
      <xdr:colOff>44450</xdr:colOff>
      <xdr:row>83</xdr:row>
      <xdr:rowOff>85089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146530"/>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49547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87630</xdr:rowOff>
    </xdr:from>
    <xdr:to>
      <xdr:col>77</xdr:col>
      <xdr:colOff>44450</xdr:colOff>
      <xdr:row>82</xdr:row>
      <xdr:rowOff>111761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1465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111761</xdr:rowOff>
    </xdr:from>
    <xdr:to>
      <xdr:col>72</xdr:col>
      <xdr:colOff>203200</xdr:colOff>
      <xdr:row>82</xdr:row>
      <xdr:rowOff>160020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1706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160020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0017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34289</xdr:rowOff>
    </xdr:from>
    <xdr:to>
      <xdr:col>81</xdr:col>
      <xdr:colOff>95250</xdr:colOff>
      <xdr:row>83</xdr:row>
      <xdr:rowOff>135889</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50816</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1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36830</xdr:rowOff>
    </xdr:from>
    <xdr:to>
      <xdr:col>77</xdr:col>
      <xdr:colOff>95250</xdr:colOff>
      <xdr:row>82</xdr:row>
      <xdr:rowOff>138430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148607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86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60961</xdr:rowOff>
    </xdr:from>
    <xdr:to>
      <xdr:col>73</xdr:col>
      <xdr:colOff>44450</xdr:colOff>
      <xdr:row>82</xdr:row>
      <xdr:rowOff>162561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1288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109220</xdr:rowOff>
    </xdr:from>
    <xdr:to>
      <xdr:col>68</xdr:col>
      <xdr:colOff>203200</xdr:colOff>
      <xdr:row>83</xdr:row>
      <xdr:rowOff>39370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49547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町村合併当初は類似団体平均を大きく上回っていたが、計画に基づいて実施している定員管理により、令和５年度では類似団体平均を</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人下回っている。今後も退職者一部不補充による新規採用職員の抑制など、計画に基づいた適正な職員数の管理に努める。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85634</xdr:rowOff>
    </xdr:from>
    <xdr:to>
      <xdr:col>81</xdr:col>
      <xdr:colOff>44450</xdr:colOff>
      <xdr:row>67</xdr:row>
      <xdr:rowOff>109310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29734"/>
          <a:ext cx="0" cy="1566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81387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56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109310</xdr:rowOff>
    </xdr:from>
    <xdr:to>
      <xdr:col>81</xdr:col>
      <xdr:colOff>133350</xdr:colOff>
      <xdr:row>67</xdr:row>
      <xdr:rowOff>109310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59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85634</xdr:rowOff>
    </xdr:from>
    <xdr:to>
      <xdr:col>81</xdr:col>
      <xdr:colOff>133350</xdr:colOff>
      <xdr:row>58</xdr:row>
      <xdr:rowOff>85634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115842</xdr:rowOff>
    </xdr:from>
    <xdr:to>
      <xdr:col>81</xdr:col>
      <xdr:colOff>44450</xdr:colOff>
      <xdr:row>59</xdr:row>
      <xdr:rowOff>124460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6179800" y="10231392"/>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152689</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611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9162</xdr:rowOff>
    </xdr:from>
    <xdr:to>
      <xdr:col>81</xdr:col>
      <xdr:colOff>95250</xdr:colOff>
      <xdr:row>62</xdr:row>
      <xdr:rowOff>110762</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3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152037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290800" y="1024001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108222</xdr:rowOff>
    </xdr:from>
    <xdr:to>
      <xdr:col>77</xdr:col>
      <xdr:colOff>95250</xdr:colOff>
      <xdr:row>62</xdr:row>
      <xdr:rowOff>38372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23149</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65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126184</xdr:rowOff>
    </xdr:from>
    <xdr:to>
      <xdr:col>72</xdr:col>
      <xdr:colOff>203200</xdr:colOff>
      <xdr:row>59</xdr:row>
      <xdr:rowOff>152037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241734"/>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126184</xdr:rowOff>
    </xdr:from>
    <xdr:to>
      <xdr:col>68</xdr:col>
      <xdr:colOff>152400</xdr:colOff>
      <xdr:row>59</xdr:row>
      <xdr:rowOff>145143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3512800" y="10241734"/>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72226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152128</xdr:rowOff>
    </xdr:from>
    <xdr:to>
      <xdr:col>64</xdr:col>
      <xdr:colOff>152400</xdr:colOff>
      <xdr:row>61</xdr:row>
      <xdr:rowOff>82278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67055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65042</xdr:rowOff>
    </xdr:from>
    <xdr:to>
      <xdr:col>81</xdr:col>
      <xdr:colOff>95250</xdr:colOff>
      <xdr:row>59</xdr:row>
      <xdr:rowOff>166642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81569</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02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101237</xdr:rowOff>
    </xdr:from>
    <xdr:to>
      <xdr:col>73</xdr:col>
      <xdr:colOff>44450</xdr:colOff>
      <xdr:row>60</xdr:row>
      <xdr:rowOff>31387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41564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75384</xdr:rowOff>
    </xdr:from>
    <xdr:to>
      <xdr:col>68</xdr:col>
      <xdr:colOff>203200</xdr:colOff>
      <xdr:row>60</xdr:row>
      <xdr:rowOff>5534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15711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995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94343</xdr:rowOff>
    </xdr:from>
    <xdr:to>
      <xdr:col>64</xdr:col>
      <xdr:colOff>152400</xdr:colOff>
      <xdr:row>60</xdr:row>
      <xdr:rowOff>24493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34670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義務教育施設整備事業などに発行した地方債の償還により、類似団体平均を大きく上回っていたが、繰上償還の実施や新規地方債の発行抑制により減少に転じ、現在では類似団体平均を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％下回っている。今後も普通建設事業は計画的に実施し、特定財源の掘り起こしと新規地方債の発行抑制による財政の健全化を図る。</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45</xdr:row>
      <xdr:rowOff>166007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9393"/>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145143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88415"/>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58965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94343</xdr:rowOff>
    </xdr:from>
    <xdr:to>
      <xdr:col>77</xdr:col>
      <xdr:colOff>95250</xdr:colOff>
      <xdr:row>42</xdr:row>
      <xdr:rowOff>24493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9270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41728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41728</xdr:rowOff>
    </xdr:from>
    <xdr:to>
      <xdr:col>68</xdr:col>
      <xdr:colOff>152400</xdr:colOff>
      <xdr:row>41</xdr:row>
      <xdr:rowOff>93435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711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112684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60778</xdr:rowOff>
    </xdr:from>
    <xdr:to>
      <xdr:col>64</xdr:col>
      <xdr:colOff>152400</xdr:colOff>
      <xdr:row>42</xdr:row>
      <xdr:rowOff>162378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147155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94343</xdr:rowOff>
    </xdr:from>
    <xdr:to>
      <xdr:col>81</xdr:col>
      <xdr:colOff>95250</xdr:colOff>
      <xdr:row>42</xdr:row>
      <xdr:rowOff>24493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110870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162378</xdr:rowOff>
    </xdr:from>
    <xdr:to>
      <xdr:col>68</xdr:col>
      <xdr:colOff>203200</xdr:colOff>
      <xdr:row>41</xdr:row>
      <xdr:rowOff>92528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102705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154412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退職者一部不補充による新規採用職員を抑制していることから、退職手当負担見込額が減少し、また、新規地方債の発行抑制により、地方債残高も減少してきている。充当可能基金も前年度と比べ</a:t>
          </a:r>
          <a:r>
            <a:rPr kumimoji="1" lang="en-US" altLang="ja-JP" sz="1300" b="0">
              <a:solidFill>
                <a:schemeClr val="tx1"/>
              </a:solidFill>
              <a:latin typeface="ＭＳ Ｐゴシック" panose="020B0600070205080204" pitchFamily="50" charset="-128"/>
              <a:ea typeface="ＭＳ Ｐゴシック" panose="020B0600070205080204" pitchFamily="50" charset="-128"/>
            </a:rPr>
            <a:t>11.5</a:t>
          </a:r>
          <a:r>
            <a:rPr kumimoji="1" lang="ja-JP" altLang="en-US" sz="1300" b="0">
              <a:solidFill>
                <a:schemeClr val="tx1"/>
              </a:solidFill>
              <a:latin typeface="ＭＳ Ｐゴシック" panose="020B0600070205080204" pitchFamily="50" charset="-128"/>
              <a:ea typeface="ＭＳ Ｐゴシック" panose="020B0600070205080204" pitchFamily="50" charset="-128"/>
            </a:rPr>
            <a:t>％減少しているが、</a:t>
          </a:r>
          <a:r>
            <a:rPr kumimoji="1" lang="ja-JP" altLang="en-US" sz="1300">
              <a:latin typeface="ＭＳ Ｐゴシック" panose="020B0600070205080204" pitchFamily="50" charset="-128"/>
              <a:ea typeface="ＭＳ Ｐゴシック" panose="020B0600070205080204" pitchFamily="50" charset="-128"/>
            </a:rPr>
            <a:t>今後も、後世への負担を軽減できるよう人件費や公債費等の義務的経費の削減を中心とした財政の健全化を図る。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88265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60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60342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40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88265</xdr:rowOff>
    </xdr:from>
    <xdr:to>
      <xdr:col>81</xdr:col>
      <xdr:colOff>133350</xdr:colOff>
      <xdr:row>23</xdr:row>
      <xdr:rowOff>88265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124672</xdr:rowOff>
    </xdr:from>
    <xdr:to>
      <xdr:col>68</xdr:col>
      <xdr:colOff>203200</xdr:colOff>
      <xdr:row>15</xdr:row>
      <xdr:rowOff>54822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64999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90610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16,543
16,478
153.12
11,891,874
11,617,568
238,922
6,746,019
11,576,373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町村合併により職員数が多くなったことから人件費の割合が大きかったが、集中改革プランに基づく職員の定員管理に努めた結果、類似団体平均を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％下回っている。今後も継続して適正な定員管理に努め、人件費の抑制に努める。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40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0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35</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18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当初から財政健全化対策として積極的に事務事業の見直しを実施し、歳出削減に努めてきていたものの、情報化や公共交通などの業務の増加、光熱水費や燃料費等の単価の増加により、比率が上昇している。数値については、類似団体平均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％下回っている。今後の継続して施設管理業務等の見直しなどによる経費削減を図る。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38100</xdr:rowOff>
    </xdr:from>
    <xdr:to>
      <xdr:col>82</xdr:col>
      <xdr:colOff>107950</xdr:colOff>
      <xdr:row>19</xdr:row>
      <xdr:rowOff>6350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8130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114300</xdr:rowOff>
    </xdr:from>
    <xdr:to>
      <xdr:col>78</xdr:col>
      <xdr:colOff>69850</xdr:colOff>
      <xdr:row>19</xdr:row>
      <xdr:rowOff>6350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575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127000</xdr:rowOff>
    </xdr:from>
    <xdr:to>
      <xdr:col>78</xdr:col>
      <xdr:colOff>120650</xdr:colOff>
      <xdr:row>17</xdr:row>
      <xdr:rowOff>57150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67327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76200</xdr:rowOff>
    </xdr:from>
    <xdr:to>
      <xdr:col>73</xdr:col>
      <xdr:colOff>180975</xdr:colOff>
      <xdr:row>16</xdr:row>
      <xdr:rowOff>114300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1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76200</xdr:rowOff>
    </xdr:from>
    <xdr:to>
      <xdr:col>69</xdr:col>
      <xdr:colOff>92075</xdr:colOff>
      <xdr:row>16</xdr:row>
      <xdr:rowOff>101600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1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158750</xdr:rowOff>
    </xdr:from>
    <xdr:to>
      <xdr:col>82</xdr:col>
      <xdr:colOff>158750</xdr:colOff>
      <xdr:row>16</xdr:row>
      <xdr:rowOff>88900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127000</xdr:rowOff>
    </xdr:from>
    <xdr:to>
      <xdr:col>78</xdr:col>
      <xdr:colOff>120650</xdr:colOff>
      <xdr:row>19</xdr:row>
      <xdr:rowOff>57150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41927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9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63500</xdr:rowOff>
    </xdr:from>
    <xdr:to>
      <xdr:col>74</xdr:col>
      <xdr:colOff>31750</xdr:colOff>
      <xdr:row>16</xdr:row>
      <xdr:rowOff>165100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25400</xdr:rowOff>
    </xdr:from>
    <xdr:to>
      <xdr:col>69</xdr:col>
      <xdr:colOff>142875</xdr:colOff>
      <xdr:row>16</xdr:row>
      <xdr:rowOff>127000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50800</xdr:rowOff>
    </xdr:from>
    <xdr:to>
      <xdr:col>65</xdr:col>
      <xdr:colOff>53975</xdr:colOff>
      <xdr:row>16</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％下回っているものの、障害者・介護福祉給付費が増加してきているため、個々の事業内容等を精査し、適正化に努める。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115570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024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115570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024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115570</xdr:rowOff>
    </xdr:from>
    <xdr:to>
      <xdr:col>15</xdr:col>
      <xdr:colOff>98425</xdr:colOff>
      <xdr:row>54</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0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115570</xdr:rowOff>
    </xdr:from>
    <xdr:to>
      <xdr:col>11</xdr:col>
      <xdr:colOff>9525</xdr:colOff>
      <xdr:row>54</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0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64770</xdr:rowOff>
    </xdr:from>
    <xdr:to>
      <xdr:col>24</xdr:col>
      <xdr:colOff>76200</xdr:colOff>
      <xdr:row>53</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144797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64770</xdr:rowOff>
    </xdr:from>
    <xdr:to>
      <xdr:col>15</xdr:col>
      <xdr:colOff>149225</xdr:colOff>
      <xdr:row>53</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64770</xdr:rowOff>
    </xdr:from>
    <xdr:to>
      <xdr:col>6</xdr:col>
      <xdr:colOff>171450</xdr:colOff>
      <xdr:row>53</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下水道事業特別会計における公債費や介護保険特別会計や後期高齢者医療特別会計への事務費や給付費などに係る繰出金が減額しており、類似団体平均を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％上回っている。今後は、下水道未加入者の加入促進及び使用料の適正化、各種介護予防事業の実施強化、施設の統廃合などを十分検討したうえでの整備・解体などにより事業費の軽減を図る。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61</xdr:row>
      <xdr:rowOff>53522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58</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996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11084</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58</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499600"/>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78015</xdr:rowOff>
    </xdr:from>
    <xdr:to>
      <xdr:col>73</xdr:col>
      <xdr:colOff>180975</xdr:colOff>
      <xdr:row>59</xdr:row>
      <xdr:rowOff>4535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221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117022</xdr:rowOff>
    </xdr:from>
    <xdr:to>
      <xdr:col>74</xdr:col>
      <xdr:colOff>31750</xdr:colOff>
      <xdr:row>56</xdr:row>
      <xdr:rowOff>47172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57349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4535</xdr:rowOff>
    </xdr:from>
    <xdr:to>
      <xdr:col>69</xdr:col>
      <xdr:colOff>92075</xdr:colOff>
      <xdr:row>60</xdr:row>
      <xdr:rowOff>110672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120085"/>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81842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27215</xdr:rowOff>
    </xdr:from>
    <xdr:to>
      <xdr:col>74</xdr:col>
      <xdr:colOff>31750</xdr:colOff>
      <xdr:row>58</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113592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125185</xdr:rowOff>
    </xdr:from>
    <xdr:to>
      <xdr:col>69</xdr:col>
      <xdr:colOff>142875</xdr:colOff>
      <xdr:row>59</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40112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59872</xdr:rowOff>
    </xdr:from>
    <xdr:to>
      <xdr:col>65</xdr:col>
      <xdr:colOff>53975</xdr:colOff>
      <xdr:row>60</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146249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集中改革プランに基づいた各種団体の統廃合実施により、補助金等の精査を進めており、類似団体平均を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％下回っている。今後は、更に事業実績報告書などを基に適正な事業を行っているか、事業内容の確認等を行い、不適当な補助金は減額や廃止を行い、一層の改善を図る。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146050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60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15422</xdr:rowOff>
    </xdr:from>
    <xdr:to>
      <xdr:col>82</xdr:col>
      <xdr:colOff>107950</xdr:colOff>
      <xdr:row>37</xdr:row>
      <xdr:rowOff>80736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3590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132642</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160565</xdr:rowOff>
    </xdr:from>
    <xdr:to>
      <xdr:col>82</xdr:col>
      <xdr:colOff>158750</xdr:colOff>
      <xdr:row>38</xdr:row>
      <xdr:rowOff>90715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4536</xdr:rowOff>
    </xdr:from>
    <xdr:to>
      <xdr:col>78</xdr:col>
      <xdr:colOff>69850</xdr:colOff>
      <xdr:row>37</xdr:row>
      <xdr:rowOff>15422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348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106136</xdr:rowOff>
    </xdr:from>
    <xdr:to>
      <xdr:col>78</xdr:col>
      <xdr:colOff>120650</xdr:colOff>
      <xdr:row>38</xdr:row>
      <xdr:rowOff>36286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21062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4536</xdr:rowOff>
    </xdr:from>
    <xdr:to>
      <xdr:col>73</xdr:col>
      <xdr:colOff>180975</xdr:colOff>
      <xdr:row>37</xdr:row>
      <xdr:rowOff>135164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481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132443</xdr:rowOff>
    </xdr:from>
    <xdr:to>
      <xdr:col>69</xdr:col>
      <xdr:colOff>92075</xdr:colOff>
      <xdr:row>37</xdr:row>
      <xdr:rowOff>135164</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046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170742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46463</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136072</xdr:rowOff>
    </xdr:from>
    <xdr:to>
      <xdr:col>78</xdr:col>
      <xdr:colOff>120650</xdr:colOff>
      <xdr:row>37</xdr:row>
      <xdr:rowOff>66222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76399</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125186</xdr:rowOff>
    </xdr:from>
    <xdr:to>
      <xdr:col>74</xdr:col>
      <xdr:colOff>31750</xdr:colOff>
      <xdr:row>37</xdr:row>
      <xdr:rowOff>55336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65513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84364</xdr:rowOff>
    </xdr:from>
    <xdr:to>
      <xdr:col>69</xdr:col>
      <xdr:colOff>142875</xdr:colOff>
      <xdr:row>38</xdr:row>
      <xdr:rowOff>14514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24691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81643</xdr:rowOff>
    </xdr:from>
    <xdr:to>
      <xdr:col>65</xdr:col>
      <xdr:colOff>53975</xdr:colOff>
      <xdr:row>37</xdr:row>
      <xdr:rowOff>11793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21970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義務教育施設整備事業などを発行した地方債の償還により、類似団体平均を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％下回っているものの、庁舎建設事業の据置期間が終了に伴う公債費増が予想されるため、今後も新規地方債の発行抑制などを実施し、公債費の抑制に努める。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132443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85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159657</xdr:rowOff>
    </xdr:from>
    <xdr:to>
      <xdr:col>24</xdr:col>
      <xdr:colOff>25400</xdr:colOff>
      <xdr:row>76</xdr:row>
      <xdr:rowOff>23586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846957"/>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159856</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1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16329</xdr:rowOff>
    </xdr:from>
    <xdr:to>
      <xdr:col>24</xdr:col>
      <xdr:colOff>76200</xdr:colOff>
      <xdr:row>76</xdr:row>
      <xdr:rowOff>117929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159657</xdr:rowOff>
    </xdr:from>
    <xdr:to>
      <xdr:col>19</xdr:col>
      <xdr:colOff>187325</xdr:colOff>
      <xdr:row>76</xdr:row>
      <xdr:rowOff>12700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8469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144235</xdr:rowOff>
    </xdr:from>
    <xdr:to>
      <xdr:col>20</xdr:col>
      <xdr:colOff>38100</xdr:colOff>
      <xdr:row>76</xdr:row>
      <xdr:rowOff>74386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59163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89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77</xdr:row>
      <xdr:rowOff>15421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0429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111578</xdr:rowOff>
    </xdr:from>
    <xdr:to>
      <xdr:col>15</xdr:col>
      <xdr:colOff>149225</xdr:colOff>
      <xdr:row>76</xdr:row>
      <xdr:rowOff>41728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51905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15421</xdr:rowOff>
    </xdr:from>
    <xdr:to>
      <xdr:col>11</xdr:col>
      <xdr:colOff>9525</xdr:colOff>
      <xdr:row>77</xdr:row>
      <xdr:rowOff>58964</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217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144235</xdr:rowOff>
    </xdr:from>
    <xdr:to>
      <xdr:col>24</xdr:col>
      <xdr:colOff>76200</xdr:colOff>
      <xdr:row>76</xdr:row>
      <xdr:rowOff>74386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160762</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108857</xdr:rowOff>
    </xdr:from>
    <xdr:to>
      <xdr:col>20</xdr:col>
      <xdr:colOff>38100</xdr:colOff>
      <xdr:row>75</xdr:row>
      <xdr:rowOff>39007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49184</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56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48277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136071</xdr:rowOff>
    </xdr:from>
    <xdr:to>
      <xdr:col>11</xdr:col>
      <xdr:colOff>60325</xdr:colOff>
      <xdr:row>77</xdr:row>
      <xdr:rowOff>66221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50998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8164</xdr:rowOff>
    </xdr:from>
    <xdr:to>
      <xdr:col>6</xdr:col>
      <xdr:colOff>171450</xdr:colOff>
      <xdr:row>77</xdr:row>
      <xdr:rowOff>109764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94541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公債費以外の経費に係る経常収支比率は、概ね類似団体平均と同等か下回っており、類似団体平均より</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下回っている。特に町村合併以降、職員の適正な定員管理に努めてきた人件費によるものが大きい。今後も継続して適正な定員管理に努め、事務事業の見直しによる経費節減を図り、経常経費の抑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61685</xdr:rowOff>
    </xdr:from>
    <xdr:to>
      <xdr:col>82</xdr:col>
      <xdr:colOff>107950</xdr:colOff>
      <xdr:row>81</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748985"/>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148062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49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61685</xdr:rowOff>
    </xdr:from>
    <xdr:to>
      <xdr:col>82</xdr:col>
      <xdr:colOff>196850</xdr:colOff>
      <xdr:row>74</xdr:row>
      <xdr:rowOff>61685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74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61685</xdr:rowOff>
    </xdr:from>
    <xdr:to>
      <xdr:col>82</xdr:col>
      <xdr:colOff>107950</xdr:colOff>
      <xdr:row>75</xdr:row>
      <xdr:rowOff>64407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2748985"/>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80934</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45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108857</xdr:rowOff>
    </xdr:from>
    <xdr:to>
      <xdr:col>82</xdr:col>
      <xdr:colOff>158750</xdr:colOff>
      <xdr:row>79</xdr:row>
      <xdr:rowOff>39007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135165</xdr:rowOff>
    </xdr:from>
    <xdr:to>
      <xdr:col>78</xdr:col>
      <xdr:colOff>69850</xdr:colOff>
      <xdr:row>75</xdr:row>
      <xdr:rowOff>64407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2651015"/>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106136</xdr:rowOff>
    </xdr:from>
    <xdr:to>
      <xdr:col>78</xdr:col>
      <xdr:colOff>120650</xdr:colOff>
      <xdr:row>78</xdr:row>
      <xdr:rowOff>36286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21063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135165</xdr:rowOff>
    </xdr:from>
    <xdr:to>
      <xdr:col>73</xdr:col>
      <xdr:colOff>180975</xdr:colOff>
      <xdr:row>75</xdr:row>
      <xdr:rowOff>97065</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265101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39915</xdr:rowOff>
    </xdr:from>
    <xdr:to>
      <xdr:col>69</xdr:col>
      <xdr:colOff>92075</xdr:colOff>
      <xdr:row>75</xdr:row>
      <xdr:rowOff>97065</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7272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108148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54429</xdr:rowOff>
    </xdr:from>
    <xdr:to>
      <xdr:col>65</xdr:col>
      <xdr:colOff>53975</xdr:colOff>
      <xdr:row>78</xdr:row>
      <xdr:rowOff>156029</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140806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10885</xdr:rowOff>
    </xdr:from>
    <xdr:to>
      <xdr:col>82</xdr:col>
      <xdr:colOff>158750</xdr:colOff>
      <xdr:row>74</xdr:row>
      <xdr:rowOff>112485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90912</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60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13607</xdr:rowOff>
    </xdr:from>
    <xdr:to>
      <xdr:col>78</xdr:col>
      <xdr:colOff>120650</xdr:colOff>
      <xdr:row>75</xdr:row>
      <xdr:rowOff>115207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125384</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64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84365</xdr:rowOff>
    </xdr:from>
    <xdr:to>
      <xdr:col>74</xdr:col>
      <xdr:colOff>31750</xdr:colOff>
      <xdr:row>74</xdr:row>
      <xdr:rowOff>14515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24692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46265</xdr:rowOff>
    </xdr:from>
    <xdr:to>
      <xdr:col>69</xdr:col>
      <xdr:colOff>142875</xdr:colOff>
      <xdr:row>75</xdr:row>
      <xdr:rowOff>147864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158042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160565</xdr:rowOff>
    </xdr:from>
    <xdr:to>
      <xdr:col>65</xdr:col>
      <xdr:colOff>53975</xdr:colOff>
      <xdr:row>74</xdr:row>
      <xdr:rowOff>90715</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100892</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44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9510</xdr:rowOff>
    </xdr:from>
    <xdr:to>
      <xdr:col>29</xdr:col>
      <xdr:colOff>127000</xdr:colOff>
      <xdr:row>20</xdr:row>
      <xdr:rowOff>9690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535"/>
          <a:ext cx="0" cy="1371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167167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7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9690</xdr:rowOff>
    </xdr:from>
    <xdr:to>
      <xdr:col>30</xdr:col>
      <xdr:colOff>25400</xdr:colOff>
      <xdr:row>20</xdr:row>
      <xdr:rowOff>9690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63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95887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9510</xdr:rowOff>
    </xdr:from>
    <xdr:to>
      <xdr:col>30</xdr:col>
      <xdr:colOff>25400</xdr:colOff>
      <xdr:row>12</xdr:row>
      <xdr:rowOff>9510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156990</xdr:rowOff>
    </xdr:from>
    <xdr:to>
      <xdr:col>29</xdr:col>
      <xdr:colOff>127000</xdr:colOff>
      <xdr:row>19</xdr:row>
      <xdr:rowOff>159407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62165"/>
          <a:ext cx="647700" cy="2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132090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1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115563</xdr:rowOff>
    </xdr:from>
    <xdr:to>
      <xdr:col>29</xdr:col>
      <xdr:colOff>177800</xdr:colOff>
      <xdr:row>17</xdr:row>
      <xdr:rowOff>45713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159407</xdr:rowOff>
    </xdr:from>
    <xdr:to>
      <xdr:col>26</xdr:col>
      <xdr:colOff>50800</xdr:colOff>
      <xdr:row>20</xdr:row>
      <xdr:rowOff>24271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64582"/>
          <a:ext cx="698500" cy="36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57498</xdr:rowOff>
    </xdr:from>
    <xdr:to>
      <xdr:col>26</xdr:col>
      <xdr:colOff>101600</xdr:colOff>
      <xdr:row>17</xdr:row>
      <xdr:rowOff>159098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169275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8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24271</xdr:rowOff>
    </xdr:from>
    <xdr:to>
      <xdr:col>22</xdr:col>
      <xdr:colOff>114300</xdr:colOff>
      <xdr:row>20</xdr:row>
      <xdr:rowOff>36763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00896"/>
          <a:ext cx="698500" cy="12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126176</xdr:rowOff>
    </xdr:from>
    <xdr:to>
      <xdr:col>22</xdr:col>
      <xdr:colOff>165100</xdr:colOff>
      <xdr:row>18</xdr:row>
      <xdr:rowOff>56326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8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66503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30330</xdr:rowOff>
    </xdr:from>
    <xdr:to>
      <xdr:col>18</xdr:col>
      <xdr:colOff>177800</xdr:colOff>
      <xdr:row>20</xdr:row>
      <xdr:rowOff>36763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506955"/>
          <a:ext cx="698500" cy="6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56372</xdr:rowOff>
    </xdr:from>
    <xdr:to>
      <xdr:col>19</xdr:col>
      <xdr:colOff>38100</xdr:colOff>
      <xdr:row>18</xdr:row>
      <xdr:rowOff>157972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0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168149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72700</xdr:rowOff>
    </xdr:from>
    <xdr:to>
      <xdr:col>15</xdr:col>
      <xdr:colOff>101600</xdr:colOff>
      <xdr:row>19</xdr:row>
      <xdr:rowOff>2850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0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13027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106190</xdr:rowOff>
    </xdr:from>
    <xdr:to>
      <xdr:col>29</xdr:col>
      <xdr:colOff>177800</xdr:colOff>
      <xdr:row>20</xdr:row>
      <xdr:rowOff>36340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11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14767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1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108607</xdr:rowOff>
    </xdr:from>
    <xdr:to>
      <xdr:col>26</xdr:col>
      <xdr:colOff>101600</xdr:colOff>
      <xdr:row>20</xdr:row>
      <xdr:rowOff>38757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1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23534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0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144921</xdr:rowOff>
    </xdr:from>
    <xdr:to>
      <xdr:col>22</xdr:col>
      <xdr:colOff>165100</xdr:colOff>
      <xdr:row>20</xdr:row>
      <xdr:rowOff>75071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5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59848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157413</xdr:rowOff>
    </xdr:from>
    <xdr:to>
      <xdr:col>19</xdr:col>
      <xdr:colOff>38100</xdr:colOff>
      <xdr:row>20</xdr:row>
      <xdr:rowOff>87563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62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72340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4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150980</xdr:rowOff>
    </xdr:from>
    <xdr:to>
      <xdr:col>15</xdr:col>
      <xdr:colOff>101600</xdr:colOff>
      <xdr:row>20</xdr:row>
      <xdr:rowOff>81130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56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65907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4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203505</xdr:rowOff>
    </xdr:from>
    <xdr:to>
      <xdr:col>29</xdr:col>
      <xdr:colOff>127000</xdr:colOff>
      <xdr:row>38</xdr:row>
      <xdr:rowOff>54839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28055"/>
          <a:ext cx="0" cy="13943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26916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54839</xdr:rowOff>
    </xdr:from>
    <xdr:to>
      <xdr:col>30</xdr:col>
      <xdr:colOff>25400</xdr:colOff>
      <xdr:row>38</xdr:row>
      <xdr:rowOff>54839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22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118432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203505</xdr:rowOff>
    </xdr:from>
    <xdr:to>
      <xdr:col>30</xdr:col>
      <xdr:colOff>25400</xdr:colOff>
      <xdr:row>33</xdr:row>
      <xdr:rowOff>203505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280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183007</xdr:rowOff>
    </xdr:from>
    <xdr:to>
      <xdr:col>29</xdr:col>
      <xdr:colOff>127000</xdr:colOff>
      <xdr:row>35</xdr:row>
      <xdr:rowOff>268465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93357"/>
          <a:ext cx="647700" cy="85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186034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4534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340957</xdr:rowOff>
    </xdr:from>
    <xdr:to>
      <xdr:col>29</xdr:col>
      <xdr:colOff>177800</xdr:colOff>
      <xdr:row>35</xdr:row>
      <xdr:rowOff>99657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608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268465</xdr:rowOff>
    </xdr:from>
    <xdr:to>
      <xdr:col>26</xdr:col>
      <xdr:colOff>50800</xdr:colOff>
      <xdr:row>36</xdr:row>
      <xdr:rowOff>44056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78815"/>
          <a:ext cx="698500" cy="118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108280</xdr:rowOff>
    </xdr:from>
    <xdr:to>
      <xdr:col>26</xdr:col>
      <xdr:colOff>101600</xdr:colOff>
      <xdr:row>35</xdr:row>
      <xdr:rowOff>209880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220057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8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44056</xdr:rowOff>
    </xdr:from>
    <xdr:to>
      <xdr:col>22</xdr:col>
      <xdr:colOff>114300</xdr:colOff>
      <xdr:row>36</xdr:row>
      <xdr:rowOff>104559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97306"/>
          <a:ext cx="698500" cy="6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160134</xdr:rowOff>
    </xdr:from>
    <xdr:to>
      <xdr:col>22</xdr:col>
      <xdr:colOff>165100</xdr:colOff>
      <xdr:row>35</xdr:row>
      <xdr:rowOff>261734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271911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92748</xdr:rowOff>
    </xdr:from>
    <xdr:to>
      <xdr:col>18</xdr:col>
      <xdr:colOff>177800</xdr:colOff>
      <xdr:row>36</xdr:row>
      <xdr:rowOff>104559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45998"/>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182308</xdr:rowOff>
    </xdr:from>
    <xdr:to>
      <xdr:col>19</xdr:col>
      <xdr:colOff>38100</xdr:colOff>
      <xdr:row>35</xdr:row>
      <xdr:rowOff>283908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294085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6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152514</xdr:rowOff>
    </xdr:from>
    <xdr:to>
      <xdr:col>15</xdr:col>
      <xdr:colOff>101600</xdr:colOff>
      <xdr:row>35</xdr:row>
      <xdr:rowOff>254114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264291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3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132207</xdr:rowOff>
    </xdr:from>
    <xdr:to>
      <xdr:col>29</xdr:col>
      <xdr:colOff>177800</xdr:colOff>
      <xdr:row>35</xdr:row>
      <xdr:rowOff>233807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4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104284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217665</xdr:rowOff>
    </xdr:from>
    <xdr:to>
      <xdr:col>26</xdr:col>
      <xdr:colOff>101600</xdr:colOff>
      <xdr:row>35</xdr:row>
      <xdr:rowOff>319265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28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304042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336156</xdr:rowOff>
    </xdr:from>
    <xdr:to>
      <xdr:col>22</xdr:col>
      <xdr:colOff>165100</xdr:colOff>
      <xdr:row>36</xdr:row>
      <xdr:rowOff>94856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46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79633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3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53759</xdr:rowOff>
    </xdr:from>
    <xdr:to>
      <xdr:col>19</xdr:col>
      <xdr:colOff>38100</xdr:colOff>
      <xdr:row>36</xdr:row>
      <xdr:rowOff>155359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07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140136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9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41948</xdr:rowOff>
    </xdr:from>
    <xdr:to>
      <xdr:col>15</xdr:col>
      <xdr:colOff>101600</xdr:colOff>
      <xdr:row>36</xdr:row>
      <xdr:rowOff>143548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9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128325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8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16,543
16,478
153.12
11,891,874
11,617,568
238,922
6,746,019
11,576,373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51930</xdr:rowOff>
    </xdr:from>
    <xdr:to>
      <xdr:col>24</xdr:col>
      <xdr:colOff>62865</xdr:colOff>
      <xdr:row>38</xdr:row>
      <xdr:rowOff>79959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430"/>
          <a:ext cx="1270" cy="13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83786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79959</xdr:rowOff>
    </xdr:from>
    <xdr:to>
      <xdr:col>24</xdr:col>
      <xdr:colOff>152400</xdr:colOff>
      <xdr:row>38</xdr:row>
      <xdr:rowOff>79959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170057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51930</xdr:rowOff>
    </xdr:from>
    <xdr:to>
      <xdr:col>24</xdr:col>
      <xdr:colOff>152400</xdr:colOff>
      <xdr:row>30</xdr:row>
      <xdr:rowOff>51930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148946</xdr:rowOff>
    </xdr:from>
    <xdr:to>
      <xdr:col>24</xdr:col>
      <xdr:colOff>63500</xdr:colOff>
      <xdr:row>37</xdr:row>
      <xdr:rowOff>2565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1146"/>
          <a:ext cx="8382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94010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51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71133</xdr:rowOff>
    </xdr:from>
    <xdr:to>
      <xdr:col>24</xdr:col>
      <xdr:colOff>114300</xdr:colOff>
      <xdr:row>35</xdr:row>
      <xdr:rowOff>1283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2565</xdr:rowOff>
    </xdr:from>
    <xdr:to>
      <xdr:col>19</xdr:col>
      <xdr:colOff>177800</xdr:colOff>
      <xdr:row>37</xdr:row>
      <xdr:rowOff>29819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6215"/>
          <a:ext cx="8890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141237</xdr:rowOff>
    </xdr:from>
    <xdr:to>
      <xdr:col>20</xdr:col>
      <xdr:colOff>38100</xdr:colOff>
      <xdr:row>35</xdr:row>
      <xdr:rowOff>71387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87914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4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29819</xdr:rowOff>
    </xdr:from>
    <xdr:to>
      <xdr:col>15</xdr:col>
      <xdr:colOff>50800</xdr:colOff>
      <xdr:row>37</xdr:row>
      <xdr:rowOff>66980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73469"/>
          <a:ext cx="8890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15253</xdr:rowOff>
    </xdr:from>
    <xdr:to>
      <xdr:col>15</xdr:col>
      <xdr:colOff>101600</xdr:colOff>
      <xdr:row>35</xdr:row>
      <xdr:rowOff>116853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133380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66980</xdr:rowOff>
    </xdr:from>
    <xdr:to>
      <xdr:col>10</xdr:col>
      <xdr:colOff>114300</xdr:colOff>
      <xdr:row>38</xdr:row>
      <xdr:rowOff>14974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10630"/>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70015</xdr:rowOff>
    </xdr:from>
    <xdr:to>
      <xdr:col>10</xdr:col>
      <xdr:colOff>165100</xdr:colOff>
      <xdr:row>36</xdr:row>
      <xdr:rowOff>165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16692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2633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98146</xdr:rowOff>
    </xdr:from>
    <xdr:to>
      <xdr:col>24</xdr:col>
      <xdr:colOff>114300</xdr:colOff>
      <xdr:row>37</xdr:row>
      <xdr:rowOff>28296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76573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123215</xdr:rowOff>
    </xdr:from>
    <xdr:to>
      <xdr:col>20</xdr:col>
      <xdr:colOff>38100</xdr:colOff>
      <xdr:row>37</xdr:row>
      <xdr:rowOff>53365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44492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150469</xdr:rowOff>
    </xdr:from>
    <xdr:to>
      <xdr:col>15</xdr:col>
      <xdr:colOff>101600</xdr:colOff>
      <xdr:row>37</xdr:row>
      <xdr:rowOff>80619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71746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16180</xdr:rowOff>
    </xdr:from>
    <xdr:to>
      <xdr:col>10</xdr:col>
      <xdr:colOff>165100</xdr:colOff>
      <xdr:row>37</xdr:row>
      <xdr:rowOff>117780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108907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135623</xdr:rowOff>
    </xdr:from>
    <xdr:to>
      <xdr:col>6</xdr:col>
      <xdr:colOff>38100</xdr:colOff>
      <xdr:row>38</xdr:row>
      <xdr:rowOff>65773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56901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117761</xdr:rowOff>
    </xdr:from>
    <xdr:to>
      <xdr:col>24</xdr:col>
      <xdr:colOff>62865</xdr:colOff>
      <xdr:row>58</xdr:row>
      <xdr:rowOff>41722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90261"/>
          <a:ext cx="1270" cy="12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45549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8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41722</xdr:rowOff>
    </xdr:from>
    <xdr:to>
      <xdr:col>24</xdr:col>
      <xdr:colOff>152400</xdr:colOff>
      <xdr:row>58</xdr:row>
      <xdr:rowOff>41722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85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64438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117761</xdr:rowOff>
    </xdr:from>
    <xdr:to>
      <xdr:col>24</xdr:col>
      <xdr:colOff>152400</xdr:colOff>
      <xdr:row>50</xdr:row>
      <xdr:rowOff>117761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98043</xdr:rowOff>
    </xdr:from>
    <xdr:to>
      <xdr:col>24</xdr:col>
      <xdr:colOff>63500</xdr:colOff>
      <xdr:row>56</xdr:row>
      <xdr:rowOff>126643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99243"/>
          <a:ext cx="838200" cy="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146224</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045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123347</xdr:rowOff>
    </xdr:from>
    <xdr:to>
      <xdr:col>24</xdr:col>
      <xdr:colOff>114300</xdr:colOff>
      <xdr:row>56</xdr:row>
      <xdr:rowOff>53497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98043</xdr:rowOff>
    </xdr:from>
    <xdr:to>
      <xdr:col>19</xdr:col>
      <xdr:colOff>177800</xdr:colOff>
      <xdr:row>56</xdr:row>
      <xdr:rowOff>153984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99243"/>
          <a:ext cx="889000" cy="5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20960</xdr:rowOff>
    </xdr:from>
    <xdr:to>
      <xdr:col>20</xdr:col>
      <xdr:colOff>38100</xdr:colOff>
      <xdr:row>56</xdr:row>
      <xdr:rowOff>122560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139087</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39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153984</xdr:rowOff>
    </xdr:from>
    <xdr:to>
      <xdr:col>15</xdr:col>
      <xdr:colOff>50800</xdr:colOff>
      <xdr:row>57</xdr:row>
      <xdr:rowOff>91439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55184"/>
          <a:ext cx="889000" cy="10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124033</xdr:rowOff>
    </xdr:from>
    <xdr:to>
      <xdr:col>15</xdr:col>
      <xdr:colOff>101600</xdr:colOff>
      <xdr:row>57</xdr:row>
      <xdr:rowOff>54183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45310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81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91439</xdr:rowOff>
    </xdr:from>
    <xdr:to>
      <xdr:col>10</xdr:col>
      <xdr:colOff>114300</xdr:colOff>
      <xdr:row>57</xdr:row>
      <xdr:rowOff>128570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64089"/>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29901</xdr:rowOff>
    </xdr:from>
    <xdr:to>
      <xdr:col>10</xdr:col>
      <xdr:colOff>165100</xdr:colOff>
      <xdr:row>57</xdr:row>
      <xdr:rowOff>131501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148028</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5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38445</xdr:rowOff>
    </xdr:from>
    <xdr:to>
      <xdr:col>6</xdr:col>
      <xdr:colOff>38100</xdr:colOff>
      <xdr:row>57</xdr:row>
      <xdr:rowOff>140045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156572</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30795" y="958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75843</xdr:rowOff>
    </xdr:from>
    <xdr:to>
      <xdr:col>24</xdr:col>
      <xdr:colOff>114300</xdr:colOff>
      <xdr:row>57</xdr:row>
      <xdr:rowOff>5993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7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54270</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5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47243</xdr:rowOff>
    </xdr:from>
    <xdr:to>
      <xdr:col>20</xdr:col>
      <xdr:colOff>38100</xdr:colOff>
      <xdr:row>56</xdr:row>
      <xdr:rowOff>148843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139970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74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103184</xdr:rowOff>
    </xdr:from>
    <xdr:to>
      <xdr:col>15</xdr:col>
      <xdr:colOff>101600</xdr:colOff>
      <xdr:row>57</xdr:row>
      <xdr:rowOff>33334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49861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47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40639</xdr:rowOff>
    </xdr:from>
    <xdr:to>
      <xdr:col>10</xdr:col>
      <xdr:colOff>165100</xdr:colOff>
      <xdr:row>57</xdr:row>
      <xdr:rowOff>142239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133366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90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77770</xdr:rowOff>
    </xdr:from>
    <xdr:to>
      <xdr:col>6</xdr:col>
      <xdr:colOff>38100</xdr:colOff>
      <xdr:row>58</xdr:row>
      <xdr:rowOff>7920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170497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127493</xdr:rowOff>
    </xdr:from>
    <xdr:to>
      <xdr:col>24</xdr:col>
      <xdr:colOff>62865</xdr:colOff>
      <xdr:row>78</xdr:row>
      <xdr:rowOff>36922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00443"/>
          <a:ext cx="1270" cy="1109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40749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36922</xdr:rowOff>
    </xdr:from>
    <xdr:to>
      <xdr:col>24</xdr:col>
      <xdr:colOff>152400</xdr:colOff>
      <xdr:row>78</xdr:row>
      <xdr:rowOff>36922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74170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127493</xdr:rowOff>
    </xdr:from>
    <xdr:to>
      <xdr:col>24</xdr:col>
      <xdr:colOff>152400</xdr:colOff>
      <xdr:row>71</xdr:row>
      <xdr:rowOff>127493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166218</xdr:rowOff>
    </xdr:from>
    <xdr:to>
      <xdr:col>24</xdr:col>
      <xdr:colOff>63500</xdr:colOff>
      <xdr:row>76</xdr:row>
      <xdr:rowOff>11364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24968"/>
          <a:ext cx="8382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65463</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5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42586</xdr:rowOff>
    </xdr:from>
    <xdr:to>
      <xdr:col>24</xdr:col>
      <xdr:colOff>114300</xdr:colOff>
      <xdr:row>75</xdr:row>
      <xdr:rowOff>144186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170241</xdr:rowOff>
    </xdr:from>
    <xdr:to>
      <xdr:col>19</xdr:col>
      <xdr:colOff>177800</xdr:colOff>
      <xdr:row>76</xdr:row>
      <xdr:rowOff>11364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2899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26858</xdr:rowOff>
    </xdr:from>
    <xdr:to>
      <xdr:col>20</xdr:col>
      <xdr:colOff>38100</xdr:colOff>
      <xdr:row>75</xdr:row>
      <xdr:rowOff>128458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144985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66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170241</xdr:rowOff>
    </xdr:from>
    <xdr:to>
      <xdr:col>15</xdr:col>
      <xdr:colOff>50800</xdr:colOff>
      <xdr:row>76</xdr:row>
      <xdr:rowOff>31480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28991"/>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167127</xdr:rowOff>
    </xdr:from>
    <xdr:to>
      <xdr:col>15</xdr:col>
      <xdr:colOff>101600</xdr:colOff>
      <xdr:row>75</xdr:row>
      <xdr:rowOff>97277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113804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21286</xdr:rowOff>
    </xdr:from>
    <xdr:to>
      <xdr:col>10</xdr:col>
      <xdr:colOff>114300</xdr:colOff>
      <xdr:row>76</xdr:row>
      <xdr:rowOff>31480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051486"/>
          <a:ext cx="8890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100970</xdr:rowOff>
    </xdr:from>
    <xdr:to>
      <xdr:col>10</xdr:col>
      <xdr:colOff>165100</xdr:colOff>
      <xdr:row>76</xdr:row>
      <xdr:rowOff>31121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47647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171059</xdr:rowOff>
    </xdr:from>
    <xdr:to>
      <xdr:col>6</xdr:col>
      <xdr:colOff>38100</xdr:colOff>
      <xdr:row>76</xdr:row>
      <xdr:rowOff>101209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92336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115418</xdr:rowOff>
    </xdr:from>
    <xdr:to>
      <xdr:col>24</xdr:col>
      <xdr:colOff>114300</xdr:colOff>
      <xdr:row>76</xdr:row>
      <xdr:rowOff>45568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93845</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132014</xdr:rowOff>
    </xdr:from>
    <xdr:to>
      <xdr:col>20</xdr:col>
      <xdr:colOff>38100</xdr:colOff>
      <xdr:row>76</xdr:row>
      <xdr:rowOff>62164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53291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308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119441</xdr:rowOff>
    </xdr:from>
    <xdr:to>
      <xdr:col>15</xdr:col>
      <xdr:colOff>101600</xdr:colOff>
      <xdr:row>76</xdr:row>
      <xdr:rowOff>49591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40718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307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152130</xdr:rowOff>
    </xdr:from>
    <xdr:to>
      <xdr:col>10</xdr:col>
      <xdr:colOff>165100</xdr:colOff>
      <xdr:row>76</xdr:row>
      <xdr:rowOff>82280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73407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0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141936</xdr:rowOff>
    </xdr:from>
    <xdr:to>
      <xdr:col>6</xdr:col>
      <xdr:colOff>38100</xdr:colOff>
      <xdr:row>76</xdr:row>
      <xdr:rowOff>72086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88613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77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36945</xdr:rowOff>
    </xdr:from>
    <xdr:to>
      <xdr:col>24</xdr:col>
      <xdr:colOff>62865</xdr:colOff>
      <xdr:row>98</xdr:row>
      <xdr:rowOff>140443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7445"/>
          <a:ext cx="1270" cy="147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144270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140443</xdr:rowOff>
    </xdr:from>
    <xdr:to>
      <xdr:col>24</xdr:col>
      <xdr:colOff>152400</xdr:colOff>
      <xdr:row>98</xdr:row>
      <xdr:rowOff>140443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155072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36945</xdr:rowOff>
    </xdr:from>
    <xdr:to>
      <xdr:col>24</xdr:col>
      <xdr:colOff>152400</xdr:colOff>
      <xdr:row>90</xdr:row>
      <xdr:rowOff>36945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45213</xdr:rowOff>
    </xdr:from>
    <xdr:to>
      <xdr:col>24</xdr:col>
      <xdr:colOff>63500</xdr:colOff>
      <xdr:row>94</xdr:row>
      <xdr:rowOff>52546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647163"/>
          <a:ext cx="838200" cy="52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37723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5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59296</xdr:rowOff>
    </xdr:from>
    <xdr:to>
      <xdr:col>24</xdr:col>
      <xdr:colOff>114300</xdr:colOff>
      <xdr:row>94</xdr:row>
      <xdr:rowOff>160896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131260</xdr:rowOff>
    </xdr:from>
    <xdr:to>
      <xdr:col>19</xdr:col>
      <xdr:colOff>177800</xdr:colOff>
      <xdr:row>94</xdr:row>
      <xdr:rowOff>52546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904660"/>
          <a:ext cx="889000" cy="2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83965</xdr:rowOff>
    </xdr:from>
    <xdr:to>
      <xdr:col>20</xdr:col>
      <xdr:colOff>38100</xdr:colOff>
      <xdr:row>96</xdr:row>
      <xdr:rowOff>14115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7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5242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46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131260</xdr:rowOff>
    </xdr:from>
    <xdr:to>
      <xdr:col>15</xdr:col>
      <xdr:colOff>50800</xdr:colOff>
      <xdr:row>96</xdr:row>
      <xdr:rowOff>77769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904660"/>
          <a:ext cx="889000" cy="6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36627</xdr:rowOff>
    </xdr:from>
    <xdr:to>
      <xdr:col>15</xdr:col>
      <xdr:colOff>101600</xdr:colOff>
      <xdr:row>94</xdr:row>
      <xdr:rowOff>138227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129354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77769</xdr:rowOff>
    </xdr:from>
    <xdr:to>
      <xdr:col>10</xdr:col>
      <xdr:colOff>114300</xdr:colOff>
      <xdr:row>96</xdr:row>
      <xdr:rowOff>138481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36969"/>
          <a:ext cx="889000" cy="6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135040</xdr:rowOff>
    </xdr:from>
    <xdr:to>
      <xdr:col>10</xdr:col>
      <xdr:colOff>165100</xdr:colOff>
      <xdr:row>97</xdr:row>
      <xdr:rowOff>65190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56317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120162</xdr:rowOff>
    </xdr:from>
    <xdr:to>
      <xdr:col>6</xdr:col>
      <xdr:colOff>38100</xdr:colOff>
      <xdr:row>97</xdr:row>
      <xdr:rowOff>50312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41439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165863</xdr:rowOff>
    </xdr:from>
    <xdr:to>
      <xdr:col>24</xdr:col>
      <xdr:colOff>114300</xdr:colOff>
      <xdr:row>91</xdr:row>
      <xdr:rowOff>96013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17290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44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1746</xdr:rowOff>
    </xdr:from>
    <xdr:to>
      <xdr:col>20</xdr:col>
      <xdr:colOff>38100</xdr:colOff>
      <xdr:row>94</xdr:row>
      <xdr:rowOff>103346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119873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9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80460</xdr:rowOff>
    </xdr:from>
    <xdr:to>
      <xdr:col>15</xdr:col>
      <xdr:colOff>101600</xdr:colOff>
      <xdr:row>93</xdr:row>
      <xdr:rowOff>10610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8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27137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62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26969</xdr:rowOff>
    </xdr:from>
    <xdr:to>
      <xdr:col>10</xdr:col>
      <xdr:colOff>165100</xdr:colOff>
      <xdr:row>96</xdr:row>
      <xdr:rowOff>128569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145096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87681</xdr:rowOff>
    </xdr:from>
    <xdr:to>
      <xdr:col>6</xdr:col>
      <xdr:colOff>38100</xdr:colOff>
      <xdr:row>97</xdr:row>
      <xdr:rowOff>17831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34358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126942</xdr:rowOff>
    </xdr:from>
    <xdr:to>
      <xdr:col>54</xdr:col>
      <xdr:colOff>189865</xdr:colOff>
      <xdr:row>38</xdr:row>
      <xdr:rowOff>17225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613342"/>
          <a:ext cx="1270" cy="918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21052</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3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17225</xdr:rowOff>
    </xdr:from>
    <xdr:to>
      <xdr:col>55</xdr:col>
      <xdr:colOff>88900</xdr:colOff>
      <xdr:row>38</xdr:row>
      <xdr:rowOff>17225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73619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38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126942</xdr:rowOff>
    </xdr:from>
    <xdr:to>
      <xdr:col>55</xdr:col>
      <xdr:colOff>88900</xdr:colOff>
      <xdr:row>32</xdr:row>
      <xdr:rowOff>126942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613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91161</xdr:rowOff>
    </xdr:from>
    <xdr:to>
      <xdr:col>55</xdr:col>
      <xdr:colOff>0</xdr:colOff>
      <xdr:row>36</xdr:row>
      <xdr:rowOff>150706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263361"/>
          <a:ext cx="838200" cy="5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97691</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74814</xdr:rowOff>
    </xdr:from>
    <xdr:to>
      <xdr:col>55</xdr:col>
      <xdr:colOff>50800</xdr:colOff>
      <xdr:row>36</xdr:row>
      <xdr:rowOff>4964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0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91161</xdr:rowOff>
    </xdr:from>
    <xdr:to>
      <xdr:col>50</xdr:col>
      <xdr:colOff>114300</xdr:colOff>
      <xdr:row>38</xdr:row>
      <xdr:rowOff>4750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263361"/>
          <a:ext cx="8890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81868</xdr:rowOff>
    </xdr:from>
    <xdr:to>
      <xdr:col>50</xdr:col>
      <xdr:colOff>165100</xdr:colOff>
      <xdr:row>36</xdr:row>
      <xdr:rowOff>12018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08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28545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85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134431</xdr:rowOff>
    </xdr:from>
    <xdr:to>
      <xdr:col>45</xdr:col>
      <xdr:colOff>177800</xdr:colOff>
      <xdr:row>38</xdr:row>
      <xdr:rowOff>4750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106481"/>
          <a:ext cx="889000" cy="141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4754</xdr:rowOff>
    </xdr:from>
    <xdr:to>
      <xdr:col>46</xdr:col>
      <xdr:colOff>38100</xdr:colOff>
      <xdr:row>36</xdr:row>
      <xdr:rowOff>106354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122881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95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134431</xdr:rowOff>
    </xdr:from>
    <xdr:to>
      <xdr:col>41</xdr:col>
      <xdr:colOff>50800</xdr:colOff>
      <xdr:row>38</xdr:row>
      <xdr:rowOff>106433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106481"/>
          <a:ext cx="889000" cy="151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55916</xdr:rowOff>
    </xdr:from>
    <xdr:to>
      <xdr:col>41</xdr:col>
      <xdr:colOff>101600</xdr:colOff>
      <xdr:row>29</xdr:row>
      <xdr:rowOff>157516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02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2593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48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138539</xdr:rowOff>
    </xdr:from>
    <xdr:to>
      <xdr:col>36</xdr:col>
      <xdr:colOff>165100</xdr:colOff>
      <xdr:row>37</xdr:row>
      <xdr:rowOff>68689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1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85216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99906</xdr:rowOff>
    </xdr:from>
    <xdr:to>
      <xdr:col>55</xdr:col>
      <xdr:colOff>50800</xdr:colOff>
      <xdr:row>37</xdr:row>
      <xdr:rowOff>30056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78333</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5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40361</xdr:rowOff>
    </xdr:from>
    <xdr:to>
      <xdr:col>50</xdr:col>
      <xdr:colOff>165100</xdr:colOff>
      <xdr:row>36</xdr:row>
      <xdr:rowOff>141961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1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133088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30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125400</xdr:rowOff>
    </xdr:from>
    <xdr:to>
      <xdr:col>46</xdr:col>
      <xdr:colOff>38100</xdr:colOff>
      <xdr:row>38</xdr:row>
      <xdr:rowOff>55550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46677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5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83631</xdr:rowOff>
    </xdr:from>
    <xdr:to>
      <xdr:col>41</xdr:col>
      <xdr:colOff>101600</xdr:colOff>
      <xdr:row>30</xdr:row>
      <xdr:rowOff>13781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0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4908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14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55633</xdr:rowOff>
    </xdr:from>
    <xdr:to>
      <xdr:col>36</xdr:col>
      <xdr:colOff>165100</xdr:colOff>
      <xdr:row>38</xdr:row>
      <xdr:rowOff>157233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148360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162921</xdr:rowOff>
    </xdr:from>
    <xdr:to>
      <xdr:col>54</xdr:col>
      <xdr:colOff>189865</xdr:colOff>
      <xdr:row>57</xdr:row>
      <xdr:rowOff>127726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06871"/>
          <a:ext cx="1270" cy="99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131553</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127726</xdr:rowOff>
    </xdr:from>
    <xdr:to>
      <xdr:col>55</xdr:col>
      <xdr:colOff>88900</xdr:colOff>
      <xdr:row>57</xdr:row>
      <xdr:rowOff>127726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0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109598</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8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162921</xdr:rowOff>
    </xdr:from>
    <xdr:to>
      <xdr:col>55</xdr:col>
      <xdr:colOff>88900</xdr:colOff>
      <xdr:row>51</xdr:row>
      <xdr:rowOff>162921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0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105721</xdr:rowOff>
    </xdr:from>
    <xdr:to>
      <xdr:col>55</xdr:col>
      <xdr:colOff>0</xdr:colOff>
      <xdr:row>57</xdr:row>
      <xdr:rowOff>70187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06921"/>
          <a:ext cx="838200" cy="13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90097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48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67220</xdr:rowOff>
    </xdr:from>
    <xdr:to>
      <xdr:col>55</xdr:col>
      <xdr:colOff>50800</xdr:colOff>
      <xdr:row>55</xdr:row>
      <xdr:rowOff>168820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4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105721</xdr:rowOff>
    </xdr:from>
    <xdr:to>
      <xdr:col>50</xdr:col>
      <xdr:colOff>114300</xdr:colOff>
      <xdr:row>57</xdr:row>
      <xdr:rowOff>31563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06921"/>
          <a:ext cx="889000" cy="9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61655</xdr:rowOff>
    </xdr:from>
    <xdr:to>
      <xdr:col>50</xdr:col>
      <xdr:colOff>165100</xdr:colOff>
      <xdr:row>56</xdr:row>
      <xdr:rowOff>163255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154382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75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89879</xdr:rowOff>
    </xdr:from>
    <xdr:to>
      <xdr:col>45</xdr:col>
      <xdr:colOff>177800</xdr:colOff>
      <xdr:row>57</xdr:row>
      <xdr:rowOff>31563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005279"/>
          <a:ext cx="889000" cy="79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107718</xdr:rowOff>
    </xdr:from>
    <xdr:to>
      <xdr:col>46</xdr:col>
      <xdr:colOff>38100</xdr:colOff>
      <xdr:row>56</xdr:row>
      <xdr:rowOff>37868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54395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3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89879</xdr:rowOff>
    </xdr:from>
    <xdr:to>
      <xdr:col>41</xdr:col>
      <xdr:colOff>50800</xdr:colOff>
      <xdr:row>56</xdr:row>
      <xdr:rowOff>165660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005279"/>
          <a:ext cx="889000" cy="76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29839</xdr:rowOff>
    </xdr:from>
    <xdr:to>
      <xdr:col>41</xdr:col>
      <xdr:colOff>101600</xdr:colOff>
      <xdr:row>55</xdr:row>
      <xdr:rowOff>131439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122566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85027</xdr:rowOff>
    </xdr:from>
    <xdr:to>
      <xdr:col>36</xdr:col>
      <xdr:colOff>165100</xdr:colOff>
      <xdr:row>56</xdr:row>
      <xdr:rowOff>15177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31704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19387</xdr:rowOff>
    </xdr:from>
    <xdr:to>
      <xdr:col>55</xdr:col>
      <xdr:colOff>50800</xdr:colOff>
      <xdr:row>57</xdr:row>
      <xdr:rowOff>120987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105764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54921</xdr:rowOff>
    </xdr:from>
    <xdr:to>
      <xdr:col>50</xdr:col>
      <xdr:colOff>165100</xdr:colOff>
      <xdr:row>56</xdr:row>
      <xdr:rowOff>156521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4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152213</xdr:rowOff>
    </xdr:from>
    <xdr:to>
      <xdr:col>46</xdr:col>
      <xdr:colOff>38100</xdr:colOff>
      <xdr:row>57</xdr:row>
      <xdr:rowOff>82363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73490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4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39079</xdr:rowOff>
    </xdr:from>
    <xdr:to>
      <xdr:col>41</xdr:col>
      <xdr:colOff>101600</xdr:colOff>
      <xdr:row>52</xdr:row>
      <xdr:rowOff>140679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89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157206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872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114860</xdr:rowOff>
    </xdr:from>
    <xdr:to>
      <xdr:col>36</xdr:col>
      <xdr:colOff>165100</xdr:colOff>
      <xdr:row>57</xdr:row>
      <xdr:rowOff>45010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1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36137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0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142405</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658255"/>
          <a:ext cx="1270" cy="93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89082</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43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142405</xdr:rowOff>
    </xdr:from>
    <xdr:to>
      <xdr:col>55</xdr:col>
      <xdr:colOff>88900</xdr:colOff>
      <xdr:row>73</xdr:row>
      <xdr:rowOff>142405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65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5250</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06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153823</xdr:rowOff>
    </xdr:from>
    <xdr:to>
      <xdr:col>55</xdr:col>
      <xdr:colOff>50800</xdr:colOff>
      <xdr:row>78</xdr:row>
      <xdr:rowOff>83973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5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75250</xdr:rowOff>
    </xdr:from>
    <xdr:to>
      <xdr:col>50</xdr:col>
      <xdr:colOff>114300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48350"/>
          <a:ext cx="889000" cy="14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89784</xdr:rowOff>
    </xdr:from>
    <xdr:to>
      <xdr:col>50</xdr:col>
      <xdr:colOff>165100</xdr:colOff>
      <xdr:row>79</xdr:row>
      <xdr:rowOff>19934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6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36461</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323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10106</xdr:rowOff>
    </xdr:from>
    <xdr:to>
      <xdr:col>45</xdr:col>
      <xdr:colOff>177800</xdr:colOff>
      <xdr:row>78</xdr:row>
      <xdr:rowOff>75250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183056"/>
          <a:ext cx="889000" cy="126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29807</xdr:rowOff>
    </xdr:from>
    <xdr:to>
      <xdr:col>46</xdr:col>
      <xdr:colOff>38100</xdr:colOff>
      <xdr:row>78</xdr:row>
      <xdr:rowOff>131407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0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122534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9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10106</xdr:rowOff>
    </xdr:from>
    <xdr:to>
      <xdr:col>41</xdr:col>
      <xdr:colOff>50800</xdr:colOff>
      <xdr:row>77</xdr:row>
      <xdr:rowOff>136370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183056"/>
          <a:ext cx="889000" cy="115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106800</xdr:rowOff>
    </xdr:from>
    <xdr:to>
      <xdr:col>41</xdr:col>
      <xdr:colOff>101600</xdr:colOff>
      <xdr:row>78</xdr:row>
      <xdr:rowOff>36950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28077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111623</xdr:rowOff>
    </xdr:from>
    <xdr:to>
      <xdr:col>36</xdr:col>
      <xdr:colOff>165100</xdr:colOff>
      <xdr:row>78</xdr:row>
      <xdr:rowOff>41773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32900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24450</xdr:rowOff>
    </xdr:from>
    <xdr:to>
      <xdr:col>46</xdr:col>
      <xdr:colOff>38100</xdr:colOff>
      <xdr:row>78</xdr:row>
      <xdr:rowOff>126050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142577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1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130756</xdr:rowOff>
    </xdr:from>
    <xdr:to>
      <xdr:col>41</xdr:col>
      <xdr:colOff>101600</xdr:colOff>
      <xdr:row>71</xdr:row>
      <xdr:rowOff>60906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1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77433</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19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85570</xdr:rowOff>
    </xdr:from>
    <xdr:to>
      <xdr:col>36</xdr:col>
      <xdr:colOff>165100</xdr:colOff>
      <xdr:row>78</xdr:row>
      <xdr:rowOff>15720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32247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0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31192</xdr:rowOff>
    </xdr:from>
    <xdr:to>
      <xdr:col>54</xdr:col>
      <xdr:colOff>189865</xdr:colOff>
      <xdr:row>98</xdr:row>
      <xdr:rowOff>112170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61692"/>
          <a:ext cx="1270" cy="145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115997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112170</xdr:rowOff>
    </xdr:from>
    <xdr:to>
      <xdr:col>55</xdr:col>
      <xdr:colOff>88900</xdr:colOff>
      <xdr:row>98</xdr:row>
      <xdr:rowOff>112170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1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149319</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3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31192</xdr:rowOff>
    </xdr:from>
    <xdr:to>
      <xdr:col>55</xdr:col>
      <xdr:colOff>88900</xdr:colOff>
      <xdr:row>90</xdr:row>
      <xdr:rowOff>31192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6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154254</xdr:rowOff>
    </xdr:from>
    <xdr:to>
      <xdr:col>55</xdr:col>
      <xdr:colOff>0</xdr:colOff>
      <xdr:row>96</xdr:row>
      <xdr:rowOff>162539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270554"/>
          <a:ext cx="838200" cy="35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18073</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134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166646</xdr:rowOff>
    </xdr:from>
    <xdr:to>
      <xdr:col>55</xdr:col>
      <xdr:colOff>50800</xdr:colOff>
      <xdr:row>95</xdr:row>
      <xdr:rowOff>96796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28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154254</xdr:rowOff>
    </xdr:from>
    <xdr:to>
      <xdr:col>50</xdr:col>
      <xdr:colOff>114300</xdr:colOff>
      <xdr:row>97</xdr:row>
      <xdr:rowOff>30756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270554"/>
          <a:ext cx="889000" cy="39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153442</xdr:rowOff>
    </xdr:from>
    <xdr:to>
      <xdr:col>50</xdr:col>
      <xdr:colOff>165100</xdr:colOff>
      <xdr:row>96</xdr:row>
      <xdr:rowOff>83592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74719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155104</xdr:rowOff>
    </xdr:from>
    <xdr:to>
      <xdr:col>45</xdr:col>
      <xdr:colOff>177800</xdr:colOff>
      <xdr:row>97</xdr:row>
      <xdr:rowOff>30756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14304"/>
          <a:ext cx="889000" cy="4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2761</xdr:rowOff>
    </xdr:from>
    <xdr:to>
      <xdr:col>46</xdr:col>
      <xdr:colOff>38100</xdr:colOff>
      <xdr:row>95</xdr:row>
      <xdr:rowOff>104361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2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120888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0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155104</xdr:rowOff>
    </xdr:from>
    <xdr:to>
      <xdr:col>41</xdr:col>
      <xdr:colOff>50800</xdr:colOff>
      <xdr:row>97</xdr:row>
      <xdr:rowOff>111582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14304"/>
          <a:ext cx="889000" cy="1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20799</xdr:rowOff>
    </xdr:from>
    <xdr:to>
      <xdr:col>41</xdr:col>
      <xdr:colOff>101600</xdr:colOff>
      <xdr:row>95</xdr:row>
      <xdr:rowOff>122399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08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132552</xdr:rowOff>
    </xdr:from>
    <xdr:to>
      <xdr:col>36</xdr:col>
      <xdr:colOff>165100</xdr:colOff>
      <xdr:row>96</xdr:row>
      <xdr:rowOff>62702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79229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111739</xdr:rowOff>
    </xdr:from>
    <xdr:to>
      <xdr:col>55</xdr:col>
      <xdr:colOff>50800</xdr:colOff>
      <xdr:row>97</xdr:row>
      <xdr:rowOff>41889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90166</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103454</xdr:rowOff>
    </xdr:from>
    <xdr:to>
      <xdr:col>50</xdr:col>
      <xdr:colOff>165100</xdr:colOff>
      <xdr:row>95</xdr:row>
      <xdr:rowOff>33604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2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50131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59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151406</xdr:rowOff>
    </xdr:from>
    <xdr:to>
      <xdr:col>46</xdr:col>
      <xdr:colOff>38100</xdr:colOff>
      <xdr:row>97</xdr:row>
      <xdr:rowOff>81556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72683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0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104304</xdr:rowOff>
    </xdr:from>
    <xdr:to>
      <xdr:col>41</xdr:col>
      <xdr:colOff>101600</xdr:colOff>
      <xdr:row>97</xdr:row>
      <xdr:rowOff>34454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25581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65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60782</xdr:rowOff>
    </xdr:from>
    <xdr:to>
      <xdr:col>36</xdr:col>
      <xdr:colOff>165100</xdr:colOff>
      <xdr:row>97</xdr:row>
      <xdr:rowOff>162382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77338</xdr:rowOff>
    </xdr:from>
    <xdr:to>
      <xdr:col>85</xdr:col>
      <xdr:colOff>126364</xdr:colOff>
      <xdr:row>38</xdr:row>
      <xdr:rowOff>139609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92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143436</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139609</xdr:rowOff>
    </xdr:from>
    <xdr:to>
      <xdr:col>86</xdr:col>
      <xdr:colOff>25400</xdr:colOff>
      <xdr:row>38</xdr:row>
      <xdr:rowOff>139609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24015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77338</xdr:rowOff>
    </xdr:from>
    <xdr:to>
      <xdr:col>86</xdr:col>
      <xdr:colOff>25400</xdr:colOff>
      <xdr:row>31</xdr:row>
      <xdr:rowOff>77338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9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5238</xdr:rowOff>
    </xdr:from>
    <xdr:to>
      <xdr:col>85</xdr:col>
      <xdr:colOff>127000</xdr:colOff>
      <xdr:row>38</xdr:row>
      <xdr:rowOff>128727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520338"/>
          <a:ext cx="838200" cy="1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120692</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12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97815</xdr:rowOff>
    </xdr:from>
    <xdr:to>
      <xdr:col>85</xdr:col>
      <xdr:colOff>177800</xdr:colOff>
      <xdr:row>37</xdr:row>
      <xdr:rowOff>27965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5238</xdr:rowOff>
    </xdr:from>
    <xdr:to>
      <xdr:col>81</xdr:col>
      <xdr:colOff>50800</xdr:colOff>
      <xdr:row>38</xdr:row>
      <xdr:rowOff>138054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520338"/>
          <a:ext cx="889000" cy="1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90134</xdr:rowOff>
    </xdr:from>
    <xdr:to>
      <xdr:col>81</xdr:col>
      <xdr:colOff>101600</xdr:colOff>
      <xdr:row>37</xdr:row>
      <xdr:rowOff>20284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26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36811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03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73178</xdr:rowOff>
    </xdr:from>
    <xdr:to>
      <xdr:col>76</xdr:col>
      <xdr:colOff>114300</xdr:colOff>
      <xdr:row>38</xdr:row>
      <xdr:rowOff>138054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588278"/>
          <a:ext cx="889000" cy="6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156200</xdr:rowOff>
    </xdr:from>
    <xdr:to>
      <xdr:col>76</xdr:col>
      <xdr:colOff>165100</xdr:colOff>
      <xdr:row>37</xdr:row>
      <xdr:rowOff>86350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102877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73178</xdr:rowOff>
    </xdr:from>
    <xdr:to>
      <xdr:col>71</xdr:col>
      <xdr:colOff>177800</xdr:colOff>
      <xdr:row>38</xdr:row>
      <xdr:rowOff>83190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588278"/>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98547</xdr:rowOff>
    </xdr:from>
    <xdr:to>
      <xdr:col>72</xdr:col>
      <xdr:colOff>38100</xdr:colOff>
      <xdr:row>37</xdr:row>
      <xdr:rowOff>28697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45224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6558</xdr:rowOff>
    </xdr:from>
    <xdr:to>
      <xdr:col>67</xdr:col>
      <xdr:colOff>101600</xdr:colOff>
      <xdr:row>35</xdr:row>
      <xdr:rowOff>108158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124685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77927</xdr:rowOff>
    </xdr:from>
    <xdr:to>
      <xdr:col>85</xdr:col>
      <xdr:colOff>177800</xdr:colOff>
      <xdr:row>39</xdr:row>
      <xdr:rowOff>8077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164304</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125888</xdr:rowOff>
    </xdr:from>
    <xdr:to>
      <xdr:col>81</xdr:col>
      <xdr:colOff>101600</xdr:colOff>
      <xdr:row>38</xdr:row>
      <xdr:rowOff>56038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46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47165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56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87254</xdr:rowOff>
    </xdr:from>
    <xdr:to>
      <xdr:col>76</xdr:col>
      <xdr:colOff>165100</xdr:colOff>
      <xdr:row>39</xdr:row>
      <xdr:rowOff>17404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8531</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35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22378</xdr:rowOff>
    </xdr:from>
    <xdr:to>
      <xdr:col>72</xdr:col>
      <xdr:colOff>38100</xdr:colOff>
      <xdr:row>38</xdr:row>
      <xdr:rowOff>123978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115105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6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32390</xdr:rowOff>
    </xdr:from>
    <xdr:to>
      <xdr:col>67</xdr:col>
      <xdr:colOff>101600</xdr:colOff>
      <xdr:row>38</xdr:row>
      <xdr:rowOff>133990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125117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64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136157</xdr:rowOff>
    </xdr:from>
    <xdr:to>
      <xdr:col>85</xdr:col>
      <xdr:colOff>126364</xdr:colOff>
      <xdr:row>78</xdr:row>
      <xdr:rowOff>95847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66207"/>
          <a:ext cx="1269" cy="150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99674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95847</xdr:rowOff>
    </xdr:from>
    <xdr:to>
      <xdr:col>86</xdr:col>
      <xdr:colOff>25400</xdr:colOff>
      <xdr:row>78</xdr:row>
      <xdr:rowOff>95847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68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82834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4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136157</xdr:rowOff>
    </xdr:from>
    <xdr:to>
      <xdr:col>86</xdr:col>
      <xdr:colOff>25400</xdr:colOff>
      <xdr:row>69</xdr:row>
      <xdr:rowOff>136157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101733</xdr:rowOff>
    </xdr:from>
    <xdr:to>
      <xdr:col>85</xdr:col>
      <xdr:colOff>127000</xdr:colOff>
      <xdr:row>75</xdr:row>
      <xdr:rowOff>109525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60483"/>
          <a:ext cx="8382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71753</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587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48876</xdr:rowOff>
    </xdr:from>
    <xdr:to>
      <xdr:col>85</xdr:col>
      <xdr:colOff>177800</xdr:colOff>
      <xdr:row>74</xdr:row>
      <xdr:rowOff>150476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73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106667</xdr:rowOff>
    </xdr:from>
    <xdr:to>
      <xdr:col>81</xdr:col>
      <xdr:colOff>50800</xdr:colOff>
      <xdr:row>75</xdr:row>
      <xdr:rowOff>109525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96541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106635</xdr:rowOff>
    </xdr:from>
    <xdr:to>
      <xdr:col>81</xdr:col>
      <xdr:colOff>101600</xdr:colOff>
      <xdr:row>75</xdr:row>
      <xdr:rowOff>36785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53312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5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80131</xdr:rowOff>
    </xdr:from>
    <xdr:to>
      <xdr:col>76</xdr:col>
      <xdr:colOff>114300</xdr:colOff>
      <xdr:row>75</xdr:row>
      <xdr:rowOff>106667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938881"/>
          <a:ext cx="8890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77889</xdr:rowOff>
    </xdr:from>
    <xdr:to>
      <xdr:col>76</xdr:col>
      <xdr:colOff>165100</xdr:colOff>
      <xdr:row>75</xdr:row>
      <xdr:rowOff>8039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24566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5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48260</xdr:rowOff>
    </xdr:from>
    <xdr:to>
      <xdr:col>71</xdr:col>
      <xdr:colOff>177800</xdr:colOff>
      <xdr:row>75</xdr:row>
      <xdr:rowOff>80131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907010"/>
          <a:ext cx="889000" cy="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133991</xdr:rowOff>
    </xdr:from>
    <xdr:to>
      <xdr:col>72</xdr:col>
      <xdr:colOff>38100</xdr:colOff>
      <xdr:row>75</xdr:row>
      <xdr:rowOff>64141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80668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5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16872</xdr:rowOff>
    </xdr:from>
    <xdr:to>
      <xdr:col>67</xdr:col>
      <xdr:colOff>101600</xdr:colOff>
      <xdr:row>75</xdr:row>
      <xdr:rowOff>118472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109599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50933</xdr:rowOff>
    </xdr:from>
    <xdr:to>
      <xdr:col>85</xdr:col>
      <xdr:colOff>177800</xdr:colOff>
      <xdr:row>75</xdr:row>
      <xdr:rowOff>152533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29360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8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58725</xdr:rowOff>
    </xdr:from>
    <xdr:to>
      <xdr:col>81</xdr:col>
      <xdr:colOff>101600</xdr:colOff>
      <xdr:row>75</xdr:row>
      <xdr:rowOff>160325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151452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01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55867</xdr:rowOff>
    </xdr:from>
    <xdr:to>
      <xdr:col>76</xdr:col>
      <xdr:colOff>165100</xdr:colOff>
      <xdr:row>75</xdr:row>
      <xdr:rowOff>157466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14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148595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0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29331</xdr:rowOff>
    </xdr:from>
    <xdr:to>
      <xdr:col>72</xdr:col>
      <xdr:colOff>38100</xdr:colOff>
      <xdr:row>75</xdr:row>
      <xdr:rowOff>130931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122057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9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168910</xdr:rowOff>
    </xdr:from>
    <xdr:to>
      <xdr:col>67</xdr:col>
      <xdr:colOff>101600</xdr:colOff>
      <xdr:row>75</xdr:row>
      <xdr:rowOff>99060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115587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6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99626</xdr:rowOff>
    </xdr:from>
    <xdr:to>
      <xdr:col>85</xdr:col>
      <xdr:colOff>126364</xdr:colOff>
      <xdr:row>98</xdr:row>
      <xdr:rowOff>84758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01576"/>
          <a:ext cx="1269" cy="118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88585</xdr:rowOff>
    </xdr:from>
    <xdr:ext cx="534377"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89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84758</xdr:rowOff>
    </xdr:from>
    <xdr:to>
      <xdr:col>86</xdr:col>
      <xdr:colOff>25400</xdr:colOff>
      <xdr:row>98</xdr:row>
      <xdr:rowOff>84758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88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46303</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99626</xdr:rowOff>
    </xdr:from>
    <xdr:to>
      <xdr:col>86</xdr:col>
      <xdr:colOff>25400</xdr:colOff>
      <xdr:row>91</xdr:row>
      <xdr:rowOff>99626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0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127529</xdr:rowOff>
    </xdr:from>
    <xdr:to>
      <xdr:col>85</xdr:col>
      <xdr:colOff>127000</xdr:colOff>
      <xdr:row>97</xdr:row>
      <xdr:rowOff>128746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58179"/>
          <a:ext cx="8382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135007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2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112130</xdr:rowOff>
    </xdr:from>
    <xdr:to>
      <xdr:col>85</xdr:col>
      <xdr:colOff>177800</xdr:colOff>
      <xdr:row>97</xdr:row>
      <xdr:rowOff>42280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7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128746</xdr:rowOff>
    </xdr:from>
    <xdr:to>
      <xdr:col>81</xdr:col>
      <xdr:colOff>50800</xdr:colOff>
      <xdr:row>97</xdr:row>
      <xdr:rowOff>138201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59396"/>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8204</xdr:rowOff>
    </xdr:from>
    <xdr:to>
      <xdr:col>81</xdr:col>
      <xdr:colOff>101600</xdr:colOff>
      <xdr:row>97</xdr:row>
      <xdr:rowOff>109804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126331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138201</xdr:rowOff>
    </xdr:from>
    <xdr:to>
      <xdr:col>76</xdr:col>
      <xdr:colOff>114300</xdr:colOff>
      <xdr:row>98</xdr:row>
      <xdr:rowOff>40213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68851"/>
          <a:ext cx="889000" cy="7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111806</xdr:rowOff>
    </xdr:from>
    <xdr:to>
      <xdr:col>76</xdr:col>
      <xdr:colOff>165100</xdr:colOff>
      <xdr:row>97</xdr:row>
      <xdr:rowOff>41956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58483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3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12795</xdr:rowOff>
    </xdr:from>
    <xdr:to>
      <xdr:col>71</xdr:col>
      <xdr:colOff>177800</xdr:colOff>
      <xdr:row>98</xdr:row>
      <xdr:rowOff>40213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14895"/>
          <a:ext cx="889000" cy="2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65483</xdr:rowOff>
    </xdr:from>
    <xdr:to>
      <xdr:col>72</xdr:col>
      <xdr:colOff>38100</xdr:colOff>
      <xdr:row>97</xdr:row>
      <xdr:rowOff>167083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9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12160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103577</xdr:rowOff>
    </xdr:from>
    <xdr:to>
      <xdr:col>67</xdr:col>
      <xdr:colOff>101600</xdr:colOff>
      <xdr:row>98</xdr:row>
      <xdr:rowOff>33727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50254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76729</xdr:rowOff>
    </xdr:from>
    <xdr:to>
      <xdr:col>85</xdr:col>
      <xdr:colOff>177800</xdr:colOff>
      <xdr:row>98</xdr:row>
      <xdr:rowOff>6879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55156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77946</xdr:rowOff>
    </xdr:from>
    <xdr:to>
      <xdr:col>81</xdr:col>
      <xdr:colOff>101600</xdr:colOff>
      <xdr:row>98</xdr:row>
      <xdr:rowOff>8096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170673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0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87401</xdr:rowOff>
    </xdr:from>
    <xdr:to>
      <xdr:col>76</xdr:col>
      <xdr:colOff>165100</xdr:colOff>
      <xdr:row>98</xdr:row>
      <xdr:rowOff>17551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8678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1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160863</xdr:rowOff>
    </xdr:from>
    <xdr:to>
      <xdr:col>72</xdr:col>
      <xdr:colOff>38100</xdr:colOff>
      <xdr:row>98</xdr:row>
      <xdr:rowOff>91013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82140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8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133445</xdr:rowOff>
    </xdr:from>
    <xdr:to>
      <xdr:col>67</xdr:col>
      <xdr:colOff>101600</xdr:colOff>
      <xdr:row>98</xdr:row>
      <xdr:rowOff>63595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6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54722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5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44983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9933"/>
          <a:ext cx="1269" cy="137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44983</xdr:rowOff>
    </xdr:from>
    <xdr:to>
      <xdr:col>116</xdr:col>
      <xdr:colOff>152400</xdr:colOff>
      <xdr:row>31</xdr:row>
      <xdr:rowOff>44983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9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79392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08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56515</xdr:rowOff>
    </xdr:from>
    <xdr:to>
      <xdr:col>116</xdr:col>
      <xdr:colOff>114300</xdr:colOff>
      <xdr:row>36</xdr:row>
      <xdr:rowOff>158115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116180</xdr:rowOff>
    </xdr:from>
    <xdr:to>
      <xdr:col>112</xdr:col>
      <xdr:colOff>38100</xdr:colOff>
      <xdr:row>37</xdr:row>
      <xdr:rowOff>46330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62857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0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129896</xdr:rowOff>
    </xdr:from>
    <xdr:to>
      <xdr:col>107</xdr:col>
      <xdr:colOff>101600</xdr:colOff>
      <xdr:row>37</xdr:row>
      <xdr:rowOff>60046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76573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168377</xdr:rowOff>
    </xdr:from>
    <xdr:to>
      <xdr:col>102</xdr:col>
      <xdr:colOff>165100</xdr:colOff>
      <xdr:row>37</xdr:row>
      <xdr:rowOff>98527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115054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157404</xdr:rowOff>
    </xdr:from>
    <xdr:to>
      <xdr:col>98</xdr:col>
      <xdr:colOff>38100</xdr:colOff>
      <xdr:row>37</xdr:row>
      <xdr:rowOff>87554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104081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154711</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27211"/>
          <a:ext cx="1269" cy="143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101388</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154711</xdr:rowOff>
    </xdr:from>
    <xdr:to>
      <xdr:col>116</xdr:col>
      <xdr:colOff>152400</xdr:colOff>
      <xdr:row>50</xdr:row>
      <xdr:rowOff>154711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2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31877</xdr:rowOff>
    </xdr:from>
    <xdr:to>
      <xdr:col>116</xdr:col>
      <xdr:colOff>63500</xdr:colOff>
      <xdr:row>59</xdr:row>
      <xdr:rowOff>37059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47427"/>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26890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2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4013</xdr:rowOff>
    </xdr:from>
    <xdr:to>
      <xdr:col>116</xdr:col>
      <xdr:colOff>114300</xdr:colOff>
      <xdr:row>57</xdr:row>
      <xdr:rowOff>105613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7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31877</xdr:rowOff>
    </xdr:from>
    <xdr:to>
      <xdr:col>111</xdr:col>
      <xdr:colOff>177800</xdr:colOff>
      <xdr:row>59</xdr:row>
      <xdr:rowOff>40945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47427"/>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31826</xdr:rowOff>
    </xdr:from>
    <xdr:to>
      <xdr:col>112</xdr:col>
      <xdr:colOff>38100</xdr:colOff>
      <xdr:row>57</xdr:row>
      <xdr:rowOff>133426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149953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40945</xdr:rowOff>
    </xdr:from>
    <xdr:to>
      <xdr:col>107</xdr:col>
      <xdr:colOff>50800</xdr:colOff>
      <xdr:row>59</xdr:row>
      <xdr:rowOff>40945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6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31217</xdr:rowOff>
    </xdr:from>
    <xdr:to>
      <xdr:col>107</xdr:col>
      <xdr:colOff>101600</xdr:colOff>
      <xdr:row>57</xdr:row>
      <xdr:rowOff>132817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149344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158750</xdr:rowOff>
    </xdr:from>
    <xdr:to>
      <xdr:col>102</xdr:col>
      <xdr:colOff>114300</xdr:colOff>
      <xdr:row>59</xdr:row>
      <xdr:rowOff>40945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02850"/>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54839</xdr:rowOff>
    </xdr:from>
    <xdr:to>
      <xdr:col>102</xdr:col>
      <xdr:colOff>165100</xdr:colOff>
      <xdr:row>57</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93091</xdr:rowOff>
    </xdr:from>
    <xdr:to>
      <xdr:col>98</xdr:col>
      <xdr:colOff>38100</xdr:colOff>
      <xdr:row>58</xdr:row>
      <xdr:rowOff>23241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39768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157709</xdr:rowOff>
    </xdr:from>
    <xdr:to>
      <xdr:col>116</xdr:col>
      <xdr:colOff>114300</xdr:colOff>
      <xdr:row>59</xdr:row>
      <xdr:rowOff>87859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72636</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6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152527</xdr:rowOff>
    </xdr:from>
    <xdr:to>
      <xdr:col>112</xdr:col>
      <xdr:colOff>38100</xdr:colOff>
      <xdr:row>59</xdr:row>
      <xdr:rowOff>82677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73804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8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161595</xdr:rowOff>
    </xdr:from>
    <xdr:to>
      <xdr:col>107</xdr:col>
      <xdr:colOff>101600</xdr:colOff>
      <xdr:row>59</xdr:row>
      <xdr:rowOff>91745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82872</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161595</xdr:rowOff>
    </xdr:from>
    <xdr:to>
      <xdr:col>102</xdr:col>
      <xdr:colOff>165100</xdr:colOff>
      <xdr:row>59</xdr:row>
      <xdr:rowOff>91745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82872</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107950</xdr:rowOff>
    </xdr:from>
    <xdr:to>
      <xdr:col>98</xdr:col>
      <xdr:colOff>38100</xdr:colOff>
      <xdr:row>59</xdr:row>
      <xdr:rowOff>38100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29227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4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126270</xdr:rowOff>
    </xdr:from>
    <xdr:to>
      <xdr:col>116</xdr:col>
      <xdr:colOff>62864</xdr:colOff>
      <xdr:row>77</xdr:row>
      <xdr:rowOff>144235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27770"/>
          <a:ext cx="1269" cy="121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148062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144235</xdr:rowOff>
    </xdr:from>
    <xdr:to>
      <xdr:col>116</xdr:col>
      <xdr:colOff>152400</xdr:colOff>
      <xdr:row>77</xdr:row>
      <xdr:rowOff>144235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4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72947</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126270</xdr:rowOff>
    </xdr:from>
    <xdr:to>
      <xdr:col>116</xdr:col>
      <xdr:colOff>152400</xdr:colOff>
      <xdr:row>70</xdr:row>
      <xdr:rowOff>126270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156235</xdr:rowOff>
    </xdr:from>
    <xdr:to>
      <xdr:col>116</xdr:col>
      <xdr:colOff>63500</xdr:colOff>
      <xdr:row>73</xdr:row>
      <xdr:rowOff>41059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500635"/>
          <a:ext cx="838200" cy="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17530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39103</xdr:rowOff>
    </xdr:from>
    <xdr:to>
      <xdr:col>116</xdr:col>
      <xdr:colOff>114300</xdr:colOff>
      <xdr:row>73</xdr:row>
      <xdr:rowOff>140703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5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156235</xdr:rowOff>
    </xdr:from>
    <xdr:to>
      <xdr:col>111</xdr:col>
      <xdr:colOff>177800</xdr:colOff>
      <xdr:row>73</xdr:row>
      <xdr:rowOff>81388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500635"/>
          <a:ext cx="889000" cy="9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52019</xdr:rowOff>
    </xdr:from>
    <xdr:to>
      <xdr:col>112</xdr:col>
      <xdr:colOff>38100</xdr:colOff>
      <xdr:row>73</xdr:row>
      <xdr:rowOff>153619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144746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81388</xdr:rowOff>
    </xdr:from>
    <xdr:to>
      <xdr:col>107</xdr:col>
      <xdr:colOff>50800</xdr:colOff>
      <xdr:row>73</xdr:row>
      <xdr:rowOff>113430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597238"/>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95548</xdr:rowOff>
    </xdr:from>
    <xdr:to>
      <xdr:col>107</xdr:col>
      <xdr:colOff>101600</xdr:colOff>
      <xdr:row>74</xdr:row>
      <xdr:rowOff>25698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16825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55404</xdr:rowOff>
    </xdr:from>
    <xdr:to>
      <xdr:col>102</xdr:col>
      <xdr:colOff>114300</xdr:colOff>
      <xdr:row>73</xdr:row>
      <xdr:rowOff>113430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399804"/>
          <a:ext cx="889000" cy="2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148717</xdr:rowOff>
    </xdr:from>
    <xdr:to>
      <xdr:col>102</xdr:col>
      <xdr:colOff>165100</xdr:colOff>
      <xdr:row>74</xdr:row>
      <xdr:rowOff>78867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69994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84385</xdr:rowOff>
    </xdr:from>
    <xdr:to>
      <xdr:col>98</xdr:col>
      <xdr:colOff>38100</xdr:colOff>
      <xdr:row>74</xdr:row>
      <xdr:rowOff>14535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161709</xdr:rowOff>
    </xdr:from>
    <xdr:to>
      <xdr:col>116</xdr:col>
      <xdr:colOff>114300</xdr:colOff>
      <xdr:row>73</xdr:row>
      <xdr:rowOff>91859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5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13136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35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105435</xdr:rowOff>
    </xdr:from>
    <xdr:to>
      <xdr:col>112</xdr:col>
      <xdr:colOff>38100</xdr:colOff>
      <xdr:row>73</xdr:row>
      <xdr:rowOff>35585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4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52112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22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30588</xdr:rowOff>
    </xdr:from>
    <xdr:to>
      <xdr:col>107</xdr:col>
      <xdr:colOff>101600</xdr:colOff>
      <xdr:row>73</xdr:row>
      <xdr:rowOff>132188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148715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3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62630</xdr:rowOff>
    </xdr:from>
    <xdr:to>
      <xdr:col>102</xdr:col>
      <xdr:colOff>165100</xdr:colOff>
      <xdr:row>73</xdr:row>
      <xdr:rowOff>164230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5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3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4604</xdr:rowOff>
    </xdr:from>
    <xdr:to>
      <xdr:col>98</xdr:col>
      <xdr:colOff>38100</xdr:colOff>
      <xdr:row>72</xdr:row>
      <xdr:rowOff>106204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3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122731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1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類似団体平均と比較して各項目において同等あるいは低い状況となっている。その中で扶助費が高い状況となっているのは、保育所運営や障害者自立支援に係る経費が大きく増加しているためである。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また、普通建設事業費の金額が減少しているのは、庁舎建設が完了し、新規事業の抑制によるものである。今後、合併から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年経過し、各施設の維持補修費や解体等発生していくため、経費は増加していく。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16,543
16,478
153.12
11,891,874
11,617,568
238,922
6,746,019
11,576,373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92075</xdr:rowOff>
    </xdr:from>
    <xdr:to>
      <xdr:col>24</xdr:col>
      <xdr:colOff>62865</xdr:colOff>
      <xdr:row>37</xdr:row>
      <xdr:rowOff>159893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7025"/>
          <a:ext cx="1270" cy="109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163720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159893</xdr:rowOff>
    </xdr:from>
    <xdr:to>
      <xdr:col>24</xdr:col>
      <xdr:colOff>152400</xdr:colOff>
      <xdr:row>37</xdr:row>
      <xdr:rowOff>159893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38752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92075</xdr:rowOff>
    </xdr:from>
    <xdr:to>
      <xdr:col>24</xdr:col>
      <xdr:colOff>152400</xdr:colOff>
      <xdr:row>31</xdr:row>
      <xdr:rowOff>92075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164846</xdr:rowOff>
    </xdr:from>
    <xdr:to>
      <xdr:col>24</xdr:col>
      <xdr:colOff>63500</xdr:colOff>
      <xdr:row>35</xdr:row>
      <xdr:rowOff>21590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94146"/>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106824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64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83947</xdr:rowOff>
    </xdr:from>
    <xdr:to>
      <xdr:col>24</xdr:col>
      <xdr:colOff>114300</xdr:colOff>
      <xdr:row>35</xdr:row>
      <xdr:rowOff>14097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21590</xdr:rowOff>
    </xdr:from>
    <xdr:to>
      <xdr:col>19</xdr:col>
      <xdr:colOff>177800</xdr:colOff>
      <xdr:row>35</xdr:row>
      <xdr:rowOff>76454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22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102616</xdr:rowOff>
    </xdr:from>
    <xdr:to>
      <xdr:col>20</xdr:col>
      <xdr:colOff>38100</xdr:colOff>
      <xdr:row>35</xdr:row>
      <xdr:rowOff>32766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49293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76454</xdr:rowOff>
    </xdr:from>
    <xdr:to>
      <xdr:col>15</xdr:col>
      <xdr:colOff>50800</xdr:colOff>
      <xdr:row>35</xdr:row>
      <xdr:rowOff>106172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72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21844</xdr:rowOff>
    </xdr:from>
    <xdr:to>
      <xdr:col>15</xdr:col>
      <xdr:colOff>101600</xdr:colOff>
      <xdr:row>35</xdr:row>
      <xdr:rowOff>123444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139971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106172</xdr:rowOff>
    </xdr:from>
    <xdr:to>
      <xdr:col>10</xdr:col>
      <xdr:colOff>114300</xdr:colOff>
      <xdr:row>35</xdr:row>
      <xdr:rowOff>170942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6922"/>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44340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0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114046</xdr:rowOff>
    </xdr:from>
    <xdr:to>
      <xdr:col>24</xdr:col>
      <xdr:colOff>114300</xdr:colOff>
      <xdr:row>35</xdr:row>
      <xdr:rowOff>44196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92473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142240</xdr:rowOff>
    </xdr:from>
    <xdr:to>
      <xdr:col>20</xdr:col>
      <xdr:colOff>38100</xdr:colOff>
      <xdr:row>35</xdr:row>
      <xdr:rowOff>72390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63517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25654</xdr:rowOff>
    </xdr:from>
    <xdr:to>
      <xdr:col>15</xdr:col>
      <xdr:colOff>101600</xdr:colOff>
      <xdr:row>35</xdr:row>
      <xdr:rowOff>127254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55372</xdr:rowOff>
    </xdr:from>
    <xdr:to>
      <xdr:col>10</xdr:col>
      <xdr:colOff>165100</xdr:colOff>
      <xdr:row>35</xdr:row>
      <xdr:rowOff>156972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2049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3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120142</xdr:rowOff>
    </xdr:from>
    <xdr:to>
      <xdr:col>6</xdr:col>
      <xdr:colOff>38100</xdr:colOff>
      <xdr:row>36</xdr:row>
      <xdr:rowOff>50292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41419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22680</xdr:rowOff>
    </xdr:from>
    <xdr:to>
      <xdr:col>24</xdr:col>
      <xdr:colOff>62865</xdr:colOff>
      <xdr:row>59</xdr:row>
      <xdr:rowOff>150670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6630"/>
          <a:ext cx="1270" cy="149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154497</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150670</xdr:rowOff>
    </xdr:from>
    <xdr:to>
      <xdr:col>24</xdr:col>
      <xdr:colOff>152400</xdr:colOff>
      <xdr:row>59</xdr:row>
      <xdr:rowOff>150670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6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140807</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22680</xdr:rowOff>
    </xdr:from>
    <xdr:to>
      <xdr:col>24</xdr:col>
      <xdr:colOff>152400</xdr:colOff>
      <xdr:row>51</xdr:row>
      <xdr:rowOff>22680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150307</xdr:rowOff>
    </xdr:from>
    <xdr:to>
      <xdr:col>24</xdr:col>
      <xdr:colOff>63500</xdr:colOff>
      <xdr:row>58</xdr:row>
      <xdr:rowOff>153726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94407"/>
          <a:ext cx="8382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134911</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361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112034</xdr:rowOff>
    </xdr:from>
    <xdr:to>
      <xdr:col>24</xdr:col>
      <xdr:colOff>114300</xdr:colOff>
      <xdr:row>58</xdr:row>
      <xdr:rowOff>42184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8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129227</xdr:rowOff>
    </xdr:from>
    <xdr:to>
      <xdr:col>19</xdr:col>
      <xdr:colOff>177800</xdr:colOff>
      <xdr:row>58</xdr:row>
      <xdr:rowOff>150307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73327"/>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22694</xdr:rowOff>
    </xdr:from>
    <xdr:to>
      <xdr:col>20</xdr:col>
      <xdr:colOff>38100</xdr:colOff>
      <xdr:row>58</xdr:row>
      <xdr:rowOff>124294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6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140821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74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22742</xdr:rowOff>
    </xdr:from>
    <xdr:to>
      <xdr:col>15</xdr:col>
      <xdr:colOff>50800</xdr:colOff>
      <xdr:row>58</xdr:row>
      <xdr:rowOff>129227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281042"/>
          <a:ext cx="889000" cy="79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155459</xdr:rowOff>
    </xdr:from>
    <xdr:to>
      <xdr:col>15</xdr:col>
      <xdr:colOff>101600</xdr:colOff>
      <xdr:row>58</xdr:row>
      <xdr:rowOff>85609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2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102136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22742</xdr:rowOff>
    </xdr:from>
    <xdr:to>
      <xdr:col>10</xdr:col>
      <xdr:colOff>114300</xdr:colOff>
      <xdr:row>58</xdr:row>
      <xdr:rowOff>167074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281042"/>
          <a:ext cx="889000" cy="83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120107</xdr:rowOff>
    </xdr:from>
    <xdr:to>
      <xdr:col>10</xdr:col>
      <xdr:colOff>165100</xdr:colOff>
      <xdr:row>57</xdr:row>
      <xdr:rowOff>50257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41384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81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13481</xdr:rowOff>
    </xdr:from>
    <xdr:to>
      <xdr:col>6</xdr:col>
      <xdr:colOff>38100</xdr:colOff>
      <xdr:row>59</xdr:row>
      <xdr:rowOff>115081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106208</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2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102926</xdr:rowOff>
    </xdr:from>
    <xdr:to>
      <xdr:col>24</xdr:col>
      <xdr:colOff>114300</xdr:colOff>
      <xdr:row>59</xdr:row>
      <xdr:rowOff>33076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81353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2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99507</xdr:rowOff>
    </xdr:from>
    <xdr:to>
      <xdr:col>20</xdr:col>
      <xdr:colOff>38100</xdr:colOff>
      <xdr:row>59</xdr:row>
      <xdr:rowOff>29657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4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20784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13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78427</xdr:rowOff>
    </xdr:from>
    <xdr:to>
      <xdr:col>15</xdr:col>
      <xdr:colOff>101600</xdr:colOff>
      <xdr:row>59</xdr:row>
      <xdr:rowOff>8577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2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171154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11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143392</xdr:rowOff>
    </xdr:from>
    <xdr:to>
      <xdr:col>10</xdr:col>
      <xdr:colOff>165100</xdr:colOff>
      <xdr:row>54</xdr:row>
      <xdr:rowOff>73542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23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90069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00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116274</xdr:rowOff>
    </xdr:from>
    <xdr:to>
      <xdr:col>6</xdr:col>
      <xdr:colOff>38100</xdr:colOff>
      <xdr:row>59</xdr:row>
      <xdr:rowOff>46424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6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62951</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83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89480</xdr:rowOff>
    </xdr:from>
    <xdr:to>
      <xdr:col>24</xdr:col>
      <xdr:colOff>62865</xdr:colOff>
      <xdr:row>78</xdr:row>
      <xdr:rowOff>99809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0980"/>
          <a:ext cx="1270" cy="138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103636</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7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99809</xdr:rowOff>
    </xdr:from>
    <xdr:to>
      <xdr:col>24</xdr:col>
      <xdr:colOff>152400</xdr:colOff>
      <xdr:row>78</xdr:row>
      <xdr:rowOff>99809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36157</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6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251,515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89480</xdr:rowOff>
    </xdr:from>
    <xdr:to>
      <xdr:col>24</xdr:col>
      <xdr:colOff>152400</xdr:colOff>
      <xdr:row>70</xdr:row>
      <xdr:rowOff>89480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85979</xdr:rowOff>
    </xdr:from>
    <xdr:to>
      <xdr:col>24</xdr:col>
      <xdr:colOff>63500</xdr:colOff>
      <xdr:row>76</xdr:row>
      <xdr:rowOff>91351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773279"/>
          <a:ext cx="838200" cy="3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103433</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44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80556</xdr:rowOff>
    </xdr:from>
    <xdr:to>
      <xdr:col>24</xdr:col>
      <xdr:colOff>114300</xdr:colOff>
      <xdr:row>74</xdr:row>
      <xdr:rowOff>10706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59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166804</xdr:rowOff>
    </xdr:from>
    <xdr:to>
      <xdr:col>19</xdr:col>
      <xdr:colOff>177800</xdr:colOff>
      <xdr:row>76</xdr:row>
      <xdr:rowOff>91351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3025554"/>
          <a:ext cx="889000" cy="9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120747</xdr:rowOff>
    </xdr:from>
    <xdr:to>
      <xdr:col>20</xdr:col>
      <xdr:colOff>38100</xdr:colOff>
      <xdr:row>75</xdr:row>
      <xdr:rowOff>50897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80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67424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58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166804</xdr:rowOff>
    </xdr:from>
    <xdr:to>
      <xdr:col>15</xdr:col>
      <xdr:colOff>50800</xdr:colOff>
      <xdr:row>78</xdr:row>
      <xdr:rowOff>135627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025554"/>
          <a:ext cx="889000" cy="48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36565</xdr:rowOff>
    </xdr:from>
    <xdr:to>
      <xdr:col>15</xdr:col>
      <xdr:colOff>101600</xdr:colOff>
      <xdr:row>74</xdr:row>
      <xdr:rowOff>138165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7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154692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49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128155</xdr:rowOff>
    </xdr:from>
    <xdr:to>
      <xdr:col>10</xdr:col>
      <xdr:colOff>114300</xdr:colOff>
      <xdr:row>78</xdr:row>
      <xdr:rowOff>135627</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329805"/>
          <a:ext cx="889000" cy="17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71397</xdr:rowOff>
    </xdr:from>
    <xdr:to>
      <xdr:col>10</xdr:col>
      <xdr:colOff>165100</xdr:colOff>
      <xdr:row>77</xdr:row>
      <xdr:rowOff>1547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10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18075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287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161680</xdr:rowOff>
    </xdr:from>
    <xdr:to>
      <xdr:col>6</xdr:col>
      <xdr:colOff>38100</xdr:colOff>
      <xdr:row>77</xdr:row>
      <xdr:rowOff>91830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19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108358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96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35179</xdr:rowOff>
    </xdr:from>
    <xdr:to>
      <xdr:col>24</xdr:col>
      <xdr:colOff>114300</xdr:colOff>
      <xdr:row>74</xdr:row>
      <xdr:rowOff>136779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7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13606</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70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40551</xdr:rowOff>
    </xdr:from>
    <xdr:to>
      <xdr:col>20</xdr:col>
      <xdr:colOff>38100</xdr:colOff>
      <xdr:row>76</xdr:row>
      <xdr:rowOff>142151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0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133278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16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116004</xdr:rowOff>
    </xdr:from>
    <xdr:to>
      <xdr:col>15</xdr:col>
      <xdr:colOff>101600</xdr:colOff>
      <xdr:row>76</xdr:row>
      <xdr:rowOff>46154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97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37281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06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84827</xdr:rowOff>
    </xdr:from>
    <xdr:to>
      <xdr:col>10</xdr:col>
      <xdr:colOff>165100</xdr:colOff>
      <xdr:row>79</xdr:row>
      <xdr:rowOff>14977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6104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5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77355</xdr:rowOff>
    </xdr:from>
    <xdr:to>
      <xdr:col>6</xdr:col>
      <xdr:colOff>38100</xdr:colOff>
      <xdr:row>78</xdr:row>
      <xdr:rowOff>7505</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170082</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37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97002</xdr:rowOff>
    </xdr:from>
    <xdr:to>
      <xdr:col>24</xdr:col>
      <xdr:colOff>62865</xdr:colOff>
      <xdr:row>98</xdr:row>
      <xdr:rowOff>164655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7502"/>
          <a:ext cx="1270" cy="143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168482</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164655</xdr:rowOff>
    </xdr:from>
    <xdr:to>
      <xdr:col>24</xdr:col>
      <xdr:colOff>152400</xdr:colOff>
      <xdr:row>98</xdr:row>
      <xdr:rowOff>164655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43679</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97002</xdr:rowOff>
    </xdr:from>
    <xdr:to>
      <xdr:col>24</xdr:col>
      <xdr:colOff>152400</xdr:colOff>
      <xdr:row>90</xdr:row>
      <xdr:rowOff>97002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141796</xdr:rowOff>
    </xdr:from>
    <xdr:to>
      <xdr:col>24</xdr:col>
      <xdr:colOff>63500</xdr:colOff>
      <xdr:row>97</xdr:row>
      <xdr:rowOff>851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600996"/>
          <a:ext cx="8382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117694</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233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94817</xdr:rowOff>
    </xdr:from>
    <xdr:to>
      <xdr:col>24</xdr:col>
      <xdr:colOff>114300</xdr:colOff>
      <xdr:row>96</xdr:row>
      <xdr:rowOff>24967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38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161874</xdr:rowOff>
    </xdr:from>
    <xdr:to>
      <xdr:col>19</xdr:col>
      <xdr:colOff>177800</xdr:colOff>
      <xdr:row>97</xdr:row>
      <xdr:rowOff>851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621074"/>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120941</xdr:rowOff>
    </xdr:from>
    <xdr:to>
      <xdr:col>20</xdr:col>
      <xdr:colOff>38100</xdr:colOff>
      <xdr:row>96</xdr:row>
      <xdr:rowOff>51091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67618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18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62382</xdr:rowOff>
    </xdr:from>
    <xdr:to>
      <xdr:col>15</xdr:col>
      <xdr:colOff>50800</xdr:colOff>
      <xdr:row>96</xdr:row>
      <xdr:rowOff>161874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521582"/>
          <a:ext cx="889000" cy="9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73749</xdr:rowOff>
    </xdr:from>
    <xdr:to>
      <xdr:col>15</xdr:col>
      <xdr:colOff>101600</xdr:colOff>
      <xdr:row>96</xdr:row>
      <xdr:rowOff>3899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20426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1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62382</xdr:rowOff>
    </xdr:from>
    <xdr:to>
      <xdr:col>10</xdr:col>
      <xdr:colOff>114300</xdr:colOff>
      <xdr:row>97</xdr:row>
      <xdr:rowOff>151321</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521582"/>
          <a:ext cx="889000" cy="2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135573</xdr:rowOff>
    </xdr:from>
    <xdr:to>
      <xdr:col>10</xdr:col>
      <xdr:colOff>165100</xdr:colOff>
      <xdr:row>96</xdr:row>
      <xdr:rowOff>65723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82250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98679</xdr:rowOff>
    </xdr:from>
    <xdr:to>
      <xdr:col>6</xdr:col>
      <xdr:colOff>38100</xdr:colOff>
      <xdr:row>97</xdr:row>
      <xdr:rowOff>28829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45356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90996</xdr:rowOff>
    </xdr:from>
    <xdr:to>
      <xdr:col>24</xdr:col>
      <xdr:colOff>114300</xdr:colOff>
      <xdr:row>97</xdr:row>
      <xdr:rowOff>21146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5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69423</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5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121501</xdr:rowOff>
    </xdr:from>
    <xdr:to>
      <xdr:col>20</xdr:col>
      <xdr:colOff>38100</xdr:colOff>
      <xdr:row>97</xdr:row>
      <xdr:rowOff>51651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5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42778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67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111074</xdr:rowOff>
    </xdr:from>
    <xdr:to>
      <xdr:col>15</xdr:col>
      <xdr:colOff>101600</xdr:colOff>
      <xdr:row>97</xdr:row>
      <xdr:rowOff>41224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5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32351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6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11582</xdr:rowOff>
    </xdr:from>
    <xdr:to>
      <xdr:col>10</xdr:col>
      <xdr:colOff>165100</xdr:colOff>
      <xdr:row>96</xdr:row>
      <xdr:rowOff>113182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4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104309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5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100521</xdr:rowOff>
    </xdr:from>
    <xdr:to>
      <xdr:col>6</xdr:col>
      <xdr:colOff>38100</xdr:colOff>
      <xdr:row>98</xdr:row>
      <xdr:rowOff>30671</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21798</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8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12337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155837"/>
          <a:ext cx="127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130464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93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12337</xdr:rowOff>
    </xdr:from>
    <xdr:to>
      <xdr:col>55</xdr:col>
      <xdr:colOff>88900</xdr:colOff>
      <xdr:row>30</xdr:row>
      <xdr:rowOff>12337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155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98226</xdr:rowOff>
    </xdr:from>
    <xdr:to>
      <xdr:col>55</xdr:col>
      <xdr:colOff>0</xdr:colOff>
      <xdr:row>39</xdr:row>
      <xdr:rowOff>98552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784776"/>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75854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195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52977</xdr:rowOff>
    </xdr:from>
    <xdr:to>
      <xdr:col>55</xdr:col>
      <xdr:colOff>50800</xdr:colOff>
      <xdr:row>38</xdr:row>
      <xdr:rowOff>154577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98226</xdr:rowOff>
    </xdr:from>
    <xdr:to>
      <xdr:col>50</xdr:col>
      <xdr:colOff>114300</xdr:colOff>
      <xdr:row>39</xdr:row>
      <xdr:rowOff>98552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55916</xdr:rowOff>
    </xdr:from>
    <xdr:to>
      <xdr:col>50</xdr:col>
      <xdr:colOff>165100</xdr:colOff>
      <xdr:row>38</xdr:row>
      <xdr:rowOff>157516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7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2593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4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98226</xdr:rowOff>
    </xdr:from>
    <xdr:to>
      <xdr:col>45</xdr:col>
      <xdr:colOff>177800</xdr:colOff>
      <xdr:row>39</xdr:row>
      <xdr:rowOff>98226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86940</xdr:rowOff>
    </xdr:from>
    <xdr:to>
      <xdr:col>46</xdr:col>
      <xdr:colOff>38100</xdr:colOff>
      <xdr:row>39</xdr:row>
      <xdr:rowOff>17090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60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33617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77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98226</xdr:rowOff>
    </xdr:from>
    <xdr:to>
      <xdr:col>41</xdr:col>
      <xdr:colOff>50800</xdr:colOff>
      <xdr:row>39</xdr:row>
      <xdr:rowOff>98226</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44813</xdr:rowOff>
    </xdr:from>
    <xdr:to>
      <xdr:col>41</xdr:col>
      <xdr:colOff>101600</xdr:colOff>
      <xdr:row>38</xdr:row>
      <xdr:rowOff>146413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162940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92492</xdr:rowOff>
    </xdr:from>
    <xdr:to>
      <xdr:col>36</xdr:col>
      <xdr:colOff>165100</xdr:colOff>
      <xdr:row>39</xdr:row>
      <xdr:rowOff>22642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60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39169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8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47426</xdr:rowOff>
    </xdr:from>
    <xdr:to>
      <xdr:col>46</xdr:col>
      <xdr:colOff>38100</xdr:colOff>
      <xdr:row>39</xdr:row>
      <xdr:rowOff>149026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140153</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47426</xdr:rowOff>
    </xdr:from>
    <xdr:to>
      <xdr:col>41</xdr:col>
      <xdr:colOff>101600</xdr:colOff>
      <xdr:row>39</xdr:row>
      <xdr:rowOff>149026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140153</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47426</xdr:rowOff>
    </xdr:from>
    <xdr:to>
      <xdr:col>36</xdr:col>
      <xdr:colOff>165100</xdr:colOff>
      <xdr:row>39</xdr:row>
      <xdr:rowOff>149026</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140153</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47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a:extLst>
            <a:ext uri="{FF2B5EF4-FFF2-40B4-BE49-F238E27FC236}">
              <a16:creationId xmlns:a16="http://schemas.microsoft.com/office/drawing/2014/main" id="{00000000-0008-0000-07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132741</xdr:rowOff>
    </xdr:from>
    <xdr:to>
      <xdr:col>54</xdr:col>
      <xdr:colOff>189865</xdr:colOff>
      <xdr:row>59</xdr:row>
      <xdr:rowOff>123978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10475595" y="8876691"/>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127805</xdr:rowOff>
    </xdr:from>
    <xdr:ext cx="534377" cy="259045"/>
    <xdr:sp macro="" textlink="">
      <xdr:nvSpPr>
        <xdr:cNvPr id="354" name="農林水産業費最小値テキスト">
          <a:extLst>
            <a:ext uri="{FF2B5EF4-FFF2-40B4-BE49-F238E27FC236}">
              <a16:creationId xmlns:a16="http://schemas.microsoft.com/office/drawing/2014/main" id="{00000000-0008-0000-0700-000062010000}"/>
            </a:ext>
          </a:extLst>
        </xdr:cNvPr>
        <xdr:cNvSpPr txBox="1"/>
      </xdr:nvSpPr>
      <xdr:spPr>
        <a:xfrm>
          <a:off x="10528300" y="102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123978</xdr:rowOff>
    </xdr:from>
    <xdr:to>
      <xdr:col>55</xdr:col>
      <xdr:colOff>88900</xdr:colOff>
      <xdr:row>59</xdr:row>
      <xdr:rowOff>123978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1023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79418</xdr:rowOff>
    </xdr:from>
    <xdr:ext cx="599010" cy="259045"/>
    <xdr:sp macro="" textlink="">
      <xdr:nvSpPr>
        <xdr:cNvPr id="356" name="農林水産業費最大値テキスト">
          <a:extLst>
            <a:ext uri="{FF2B5EF4-FFF2-40B4-BE49-F238E27FC236}">
              <a16:creationId xmlns:a16="http://schemas.microsoft.com/office/drawing/2014/main" id="{00000000-0008-0000-0700-000064010000}"/>
            </a:ext>
          </a:extLst>
        </xdr:cNvPr>
        <xdr:cNvSpPr txBox="1"/>
      </xdr:nvSpPr>
      <xdr:spPr>
        <a:xfrm>
          <a:off x="10528300" y="865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132741</xdr:rowOff>
    </xdr:from>
    <xdr:to>
      <xdr:col>55</xdr:col>
      <xdr:colOff>88900</xdr:colOff>
      <xdr:row>51</xdr:row>
      <xdr:rowOff>132741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88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32207</xdr:rowOff>
    </xdr:from>
    <xdr:to>
      <xdr:col>55</xdr:col>
      <xdr:colOff>0</xdr:colOff>
      <xdr:row>58</xdr:row>
      <xdr:rowOff>48908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9639300" y="9976307"/>
          <a:ext cx="8382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103446</xdr:rowOff>
    </xdr:from>
    <xdr:ext cx="534377" cy="259045"/>
    <xdr:sp macro="" textlink="">
      <xdr:nvSpPr>
        <xdr:cNvPr id="359" name="農林水産業費平均値テキスト">
          <a:extLst>
            <a:ext uri="{FF2B5EF4-FFF2-40B4-BE49-F238E27FC236}">
              <a16:creationId xmlns:a16="http://schemas.microsoft.com/office/drawing/2014/main" id="{00000000-0008-0000-0700-000067010000}"/>
            </a:ext>
          </a:extLst>
        </xdr:cNvPr>
        <xdr:cNvSpPr txBox="1"/>
      </xdr:nvSpPr>
      <xdr:spPr>
        <a:xfrm>
          <a:off x="10528300" y="9533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80569</xdr:rowOff>
    </xdr:from>
    <xdr:to>
      <xdr:col>55</xdr:col>
      <xdr:colOff>50800</xdr:colOff>
      <xdr:row>57</xdr:row>
      <xdr:rowOff>10719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10426700" y="968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32207</xdr:rowOff>
    </xdr:from>
    <xdr:to>
      <xdr:col>50</xdr:col>
      <xdr:colOff>114300</xdr:colOff>
      <xdr:row>58</xdr:row>
      <xdr:rowOff>143853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8750300" y="9976307"/>
          <a:ext cx="889000" cy="1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144373</xdr:rowOff>
    </xdr:from>
    <xdr:to>
      <xdr:col>50</xdr:col>
      <xdr:colOff>165100</xdr:colOff>
      <xdr:row>57</xdr:row>
      <xdr:rowOff>74523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9588500" y="97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91050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5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32817</xdr:rowOff>
    </xdr:from>
    <xdr:to>
      <xdr:col>45</xdr:col>
      <xdr:colOff>177800</xdr:colOff>
      <xdr:row>58</xdr:row>
      <xdr:rowOff>143853</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7861300" y="9976917"/>
          <a:ext cx="889000" cy="1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65430</xdr:rowOff>
    </xdr:from>
    <xdr:to>
      <xdr:col>46</xdr:col>
      <xdr:colOff>38100</xdr:colOff>
      <xdr:row>56</xdr:row>
      <xdr:rowOff>167030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86995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12107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44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32817</xdr:rowOff>
    </xdr:from>
    <xdr:to>
      <xdr:col>41</xdr:col>
      <xdr:colOff>50800</xdr:colOff>
      <xdr:row>58</xdr:row>
      <xdr:rowOff>160769</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flipV="1">
          <a:off x="6972300" y="9976917"/>
          <a:ext cx="889000" cy="1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45301</xdr:rowOff>
    </xdr:from>
    <xdr:to>
      <xdr:col>41</xdr:col>
      <xdr:colOff>101600</xdr:colOff>
      <xdr:row>55</xdr:row>
      <xdr:rowOff>146901</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7810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163428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100635</xdr:rowOff>
    </xdr:from>
    <xdr:to>
      <xdr:col>36</xdr:col>
      <xdr:colOff>165100</xdr:colOff>
      <xdr:row>56</xdr:row>
      <xdr:rowOff>30785</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6921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169558</xdr:rowOff>
    </xdr:from>
    <xdr:to>
      <xdr:col>55</xdr:col>
      <xdr:colOff>50800</xdr:colOff>
      <xdr:row>58</xdr:row>
      <xdr:rowOff>99708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10426700" y="994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147985</xdr:rowOff>
    </xdr:from>
    <xdr:ext cx="534377" cy="259045"/>
    <xdr:sp macro="" textlink="">
      <xdr:nvSpPr>
        <xdr:cNvPr id="378" name="農林水産業費該当値テキスト">
          <a:extLst>
            <a:ext uri="{FF2B5EF4-FFF2-40B4-BE49-F238E27FC236}">
              <a16:creationId xmlns:a16="http://schemas.microsoft.com/office/drawing/2014/main" id="{00000000-0008-0000-0700-00007A010000}"/>
            </a:ext>
          </a:extLst>
        </xdr:cNvPr>
        <xdr:cNvSpPr txBox="1"/>
      </xdr:nvSpPr>
      <xdr:spPr>
        <a:xfrm>
          <a:off x="10528300" y="99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152857</xdr:rowOff>
    </xdr:from>
    <xdr:to>
      <xdr:col>50</xdr:col>
      <xdr:colOff>165100</xdr:colOff>
      <xdr:row>58</xdr:row>
      <xdr:rowOff>83007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9588500" y="99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74134</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9372111" y="100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93053</xdr:rowOff>
    </xdr:from>
    <xdr:to>
      <xdr:col>46</xdr:col>
      <xdr:colOff>38100</xdr:colOff>
      <xdr:row>59</xdr:row>
      <xdr:rowOff>23203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8699500" y="100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14330</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8483111" y="101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153467</xdr:rowOff>
    </xdr:from>
    <xdr:to>
      <xdr:col>41</xdr:col>
      <xdr:colOff>101600</xdr:colOff>
      <xdr:row>58</xdr:row>
      <xdr:rowOff>83617</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7810500" y="99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74744</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7594111" y="100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109969</xdr:rowOff>
    </xdr:from>
    <xdr:to>
      <xdr:col>36</xdr:col>
      <xdr:colOff>165100</xdr:colOff>
      <xdr:row>59</xdr:row>
      <xdr:rowOff>40119</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6921500" y="100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31246</xdr:rowOff>
    </xdr:from>
    <xdr:ext cx="534377"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705111" y="101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a:extLst>
            <a:ext uri="{FF2B5EF4-FFF2-40B4-BE49-F238E27FC236}">
              <a16:creationId xmlns:a16="http://schemas.microsoft.com/office/drawing/2014/main" id="{00000000-0008-0000-07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144081</xdr:rowOff>
    </xdr:from>
    <xdr:to>
      <xdr:col>54</xdr:col>
      <xdr:colOff>189865</xdr:colOff>
      <xdr:row>78</xdr:row>
      <xdr:rowOff>116763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10475595" y="12145581"/>
          <a:ext cx="1270"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120590</xdr:rowOff>
    </xdr:from>
    <xdr:ext cx="534377" cy="259045"/>
    <xdr:sp macro="" textlink="">
      <xdr:nvSpPr>
        <xdr:cNvPr id="412" name="商工費最小値テキスト">
          <a:extLst>
            <a:ext uri="{FF2B5EF4-FFF2-40B4-BE49-F238E27FC236}">
              <a16:creationId xmlns:a16="http://schemas.microsoft.com/office/drawing/2014/main" id="{00000000-0008-0000-0700-00009C010000}"/>
            </a:ext>
          </a:extLst>
        </xdr:cNvPr>
        <xdr:cNvSpPr txBox="1"/>
      </xdr:nvSpPr>
      <xdr:spPr>
        <a:xfrm>
          <a:off x="10528300" y="134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116763</xdr:rowOff>
    </xdr:from>
    <xdr:to>
      <xdr:col>55</xdr:col>
      <xdr:colOff>88900</xdr:colOff>
      <xdr:row>78</xdr:row>
      <xdr:rowOff>116763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348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90758</xdr:rowOff>
    </xdr:from>
    <xdr:ext cx="534377" cy="259045"/>
    <xdr:sp macro="" textlink="">
      <xdr:nvSpPr>
        <xdr:cNvPr id="414" name="商工費最大値テキスト">
          <a:extLst>
            <a:ext uri="{FF2B5EF4-FFF2-40B4-BE49-F238E27FC236}">
              <a16:creationId xmlns:a16="http://schemas.microsoft.com/office/drawing/2014/main" id="{00000000-0008-0000-0700-00009E010000}"/>
            </a:ext>
          </a:extLst>
        </xdr:cNvPr>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144081</xdr:rowOff>
    </xdr:from>
    <xdr:to>
      <xdr:col>55</xdr:col>
      <xdr:colOff>88900</xdr:colOff>
      <xdr:row>70</xdr:row>
      <xdr:rowOff>144081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46012</xdr:rowOff>
    </xdr:from>
    <xdr:to>
      <xdr:col>55</xdr:col>
      <xdr:colOff>0</xdr:colOff>
      <xdr:row>73</xdr:row>
      <xdr:rowOff>52642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9639300" y="12390412"/>
          <a:ext cx="838200" cy="17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73461</xdr:rowOff>
    </xdr:from>
    <xdr:ext cx="534377" cy="259045"/>
    <xdr:sp macro="" textlink="">
      <xdr:nvSpPr>
        <xdr:cNvPr id="417" name="商工費平均値テキスト">
          <a:extLst>
            <a:ext uri="{FF2B5EF4-FFF2-40B4-BE49-F238E27FC236}">
              <a16:creationId xmlns:a16="http://schemas.microsoft.com/office/drawing/2014/main" id="{00000000-0008-0000-0700-0000A1010000}"/>
            </a:ext>
          </a:extLst>
        </xdr:cNvPr>
        <xdr:cNvSpPr txBox="1"/>
      </xdr:nvSpPr>
      <xdr:spPr>
        <a:xfrm>
          <a:off x="10528300" y="12760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95034</xdr:rowOff>
    </xdr:from>
    <xdr:to>
      <xdr:col>55</xdr:col>
      <xdr:colOff>50800</xdr:colOff>
      <xdr:row>75</xdr:row>
      <xdr:rowOff>25184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10426700" y="127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46012</xdr:rowOff>
    </xdr:from>
    <xdr:to>
      <xdr:col>50</xdr:col>
      <xdr:colOff>114300</xdr:colOff>
      <xdr:row>75</xdr:row>
      <xdr:rowOff>12636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8750300" y="12390412"/>
          <a:ext cx="889000" cy="48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77241</xdr:rowOff>
    </xdr:from>
    <xdr:to>
      <xdr:col>50</xdr:col>
      <xdr:colOff>165100</xdr:colOff>
      <xdr:row>75</xdr:row>
      <xdr:rowOff>7391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9588500" y="127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169968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8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12636</xdr:rowOff>
    </xdr:from>
    <xdr:to>
      <xdr:col>45</xdr:col>
      <xdr:colOff>177800</xdr:colOff>
      <xdr:row>75</xdr:row>
      <xdr:rowOff>18618</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7861300" y="12871386"/>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165633</xdr:rowOff>
    </xdr:from>
    <xdr:to>
      <xdr:col>46</xdr:col>
      <xdr:colOff>38100</xdr:colOff>
      <xdr:row>75</xdr:row>
      <xdr:rowOff>95783</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86995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86910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18618</xdr:rowOff>
    </xdr:from>
    <xdr:to>
      <xdr:col>41</xdr:col>
      <xdr:colOff>50800</xdr:colOff>
      <xdr:row>76</xdr:row>
      <xdr:rowOff>103085</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flipV="1">
          <a:off x="6972300" y="12877368"/>
          <a:ext cx="889000" cy="25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132067</xdr:rowOff>
    </xdr:from>
    <xdr:to>
      <xdr:col>41</xdr:col>
      <xdr:colOff>101600</xdr:colOff>
      <xdr:row>75</xdr:row>
      <xdr:rowOff>62217</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7810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78744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160032</xdr:rowOff>
    </xdr:from>
    <xdr:to>
      <xdr:col>36</xdr:col>
      <xdr:colOff>165100</xdr:colOff>
      <xdr:row>76</xdr:row>
      <xdr:rowOff>90182</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6921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106710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1842</xdr:rowOff>
    </xdr:from>
    <xdr:to>
      <xdr:col>55</xdr:col>
      <xdr:colOff>50800</xdr:colOff>
      <xdr:row>73</xdr:row>
      <xdr:rowOff>103442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10426700" y="125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24719</xdr:rowOff>
    </xdr:from>
    <xdr:ext cx="534377" cy="259045"/>
    <xdr:sp macro="" textlink="">
      <xdr:nvSpPr>
        <xdr:cNvPr id="436" name="商工費該当値テキスト">
          <a:extLst>
            <a:ext uri="{FF2B5EF4-FFF2-40B4-BE49-F238E27FC236}">
              <a16:creationId xmlns:a16="http://schemas.microsoft.com/office/drawing/2014/main" id="{00000000-0008-0000-0700-0000B4010000}"/>
            </a:ext>
          </a:extLst>
        </xdr:cNvPr>
        <xdr:cNvSpPr txBox="1"/>
      </xdr:nvSpPr>
      <xdr:spPr>
        <a:xfrm>
          <a:off x="10528300" y="123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166662</xdr:rowOff>
    </xdr:from>
    <xdr:to>
      <xdr:col>50</xdr:col>
      <xdr:colOff>165100</xdr:colOff>
      <xdr:row>72</xdr:row>
      <xdr:rowOff>96812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9588500" y="123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113339</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9372111" y="1211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133286</xdr:rowOff>
    </xdr:from>
    <xdr:to>
      <xdr:col>46</xdr:col>
      <xdr:colOff>38100</xdr:colOff>
      <xdr:row>75</xdr:row>
      <xdr:rowOff>63436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8699500" y="128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79963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8483111" y="1259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139268</xdr:rowOff>
    </xdr:from>
    <xdr:to>
      <xdr:col>41</xdr:col>
      <xdr:colOff>101600</xdr:colOff>
      <xdr:row>75</xdr:row>
      <xdr:rowOff>69418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7810500" y="128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60545</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7594111" y="129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52285</xdr:rowOff>
    </xdr:from>
    <xdr:to>
      <xdr:col>36</xdr:col>
      <xdr:colOff>165100</xdr:colOff>
      <xdr:row>76</xdr:row>
      <xdr:rowOff>153885</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6921500" y="130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145012</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705111" y="1317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156211</xdr:rowOff>
    </xdr:from>
    <xdr:to>
      <xdr:col>54</xdr:col>
      <xdr:colOff>189865</xdr:colOff>
      <xdr:row>98</xdr:row>
      <xdr:rowOff>19774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415261"/>
          <a:ext cx="1270" cy="140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23601</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8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19774</xdr:rowOff>
    </xdr:from>
    <xdr:to>
      <xdr:col>55</xdr:col>
      <xdr:colOff>88900</xdr:colOff>
      <xdr:row>98</xdr:row>
      <xdr:rowOff>19774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82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102888</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19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156211</xdr:rowOff>
    </xdr:from>
    <xdr:to>
      <xdr:col>55</xdr:col>
      <xdr:colOff>88900</xdr:colOff>
      <xdr:row>89</xdr:row>
      <xdr:rowOff>156211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415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128575</xdr:rowOff>
    </xdr:from>
    <xdr:to>
      <xdr:col>55</xdr:col>
      <xdr:colOff>0</xdr:colOff>
      <xdr:row>95</xdr:row>
      <xdr:rowOff>167906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416325"/>
          <a:ext cx="8382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140225</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5913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117348</xdr:rowOff>
    </xdr:from>
    <xdr:to>
      <xdr:col>55</xdr:col>
      <xdr:colOff>50800</xdr:colOff>
      <xdr:row>94</xdr:row>
      <xdr:rowOff>47498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0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35928</xdr:rowOff>
    </xdr:from>
    <xdr:to>
      <xdr:col>50</xdr:col>
      <xdr:colOff>114300</xdr:colOff>
      <xdr:row>95</xdr:row>
      <xdr:rowOff>167906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323678"/>
          <a:ext cx="889000" cy="13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23113</xdr:rowOff>
    </xdr:from>
    <xdr:to>
      <xdr:col>50</xdr:col>
      <xdr:colOff>165100</xdr:colOff>
      <xdr:row>94</xdr:row>
      <xdr:rowOff>124713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1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141240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59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35928</xdr:rowOff>
    </xdr:from>
    <xdr:to>
      <xdr:col>45</xdr:col>
      <xdr:colOff>177800</xdr:colOff>
      <xdr:row>96</xdr:row>
      <xdr:rowOff>27445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323678"/>
          <a:ext cx="889000" cy="16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47143</xdr:rowOff>
    </xdr:from>
    <xdr:to>
      <xdr:col>46</xdr:col>
      <xdr:colOff>38100</xdr:colOff>
      <xdr:row>94</xdr:row>
      <xdr:rowOff>148743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1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165270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59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27445</xdr:rowOff>
    </xdr:from>
    <xdr:to>
      <xdr:col>41</xdr:col>
      <xdr:colOff>50800</xdr:colOff>
      <xdr:row>96</xdr:row>
      <xdr:rowOff>62395</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486645"/>
          <a:ext cx="889000" cy="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109322</xdr:rowOff>
    </xdr:from>
    <xdr:to>
      <xdr:col>41</xdr:col>
      <xdr:colOff>101600</xdr:colOff>
      <xdr:row>95</xdr:row>
      <xdr:rowOff>39472</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22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55999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00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100597</xdr:rowOff>
    </xdr:from>
    <xdr:to>
      <xdr:col>36</xdr:col>
      <xdr:colOff>165100</xdr:colOff>
      <xdr:row>95</xdr:row>
      <xdr:rowOff>30747</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47274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599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77775</xdr:rowOff>
    </xdr:from>
    <xdr:to>
      <xdr:col>55</xdr:col>
      <xdr:colOff>50800</xdr:colOff>
      <xdr:row>96</xdr:row>
      <xdr:rowOff>7925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36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56202</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34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117106</xdr:rowOff>
    </xdr:from>
    <xdr:to>
      <xdr:col>50</xdr:col>
      <xdr:colOff>165100</xdr:colOff>
      <xdr:row>96</xdr:row>
      <xdr:rowOff>47256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4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38383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4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156578</xdr:rowOff>
    </xdr:from>
    <xdr:to>
      <xdr:col>46</xdr:col>
      <xdr:colOff>38100</xdr:colOff>
      <xdr:row>95</xdr:row>
      <xdr:rowOff>86728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2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77855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3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148095</xdr:rowOff>
    </xdr:from>
    <xdr:to>
      <xdr:col>41</xdr:col>
      <xdr:colOff>101600</xdr:colOff>
      <xdr:row>96</xdr:row>
      <xdr:rowOff>78245</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4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69372</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5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11595</xdr:rowOff>
    </xdr:from>
    <xdr:to>
      <xdr:col>36</xdr:col>
      <xdr:colOff>165100</xdr:colOff>
      <xdr:row>96</xdr:row>
      <xdr:rowOff>113195</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4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104322</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74001</xdr:rowOff>
    </xdr:from>
    <xdr:to>
      <xdr:col>85</xdr:col>
      <xdr:colOff>126364</xdr:colOff>
      <xdr:row>39</xdr:row>
      <xdr:rowOff>39436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388951"/>
          <a:ext cx="1269" cy="133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43263</xdr:rowOff>
    </xdr:from>
    <xdr:ext cx="534377"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7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39436</xdr:rowOff>
    </xdr:from>
    <xdr:to>
      <xdr:col>86</xdr:col>
      <xdr:colOff>25400</xdr:colOff>
      <xdr:row>39</xdr:row>
      <xdr:rowOff>39436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72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20678</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1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74001</xdr:rowOff>
    </xdr:from>
    <xdr:to>
      <xdr:col>86</xdr:col>
      <xdr:colOff>25400</xdr:colOff>
      <xdr:row>31</xdr:row>
      <xdr:rowOff>74001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38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19136</xdr:rowOff>
    </xdr:from>
    <xdr:to>
      <xdr:col>85</xdr:col>
      <xdr:colOff>127000</xdr:colOff>
      <xdr:row>36</xdr:row>
      <xdr:rowOff>94071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5481300" y="6191336"/>
          <a:ext cx="838200" cy="7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115938</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5945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93061</xdr:rowOff>
    </xdr:from>
    <xdr:to>
      <xdr:col>85</xdr:col>
      <xdr:colOff>177800</xdr:colOff>
      <xdr:row>36</xdr:row>
      <xdr:rowOff>23211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60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19136</xdr:rowOff>
    </xdr:from>
    <xdr:to>
      <xdr:col>81</xdr:col>
      <xdr:colOff>50800</xdr:colOff>
      <xdr:row>37</xdr:row>
      <xdr:rowOff>4780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4592300" y="6191336"/>
          <a:ext cx="889000" cy="1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152268</xdr:rowOff>
    </xdr:from>
    <xdr:to>
      <xdr:col>81</xdr:col>
      <xdr:colOff>101600</xdr:colOff>
      <xdr:row>36</xdr:row>
      <xdr:rowOff>82418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73545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4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146604</xdr:rowOff>
    </xdr:from>
    <xdr:to>
      <xdr:col>76</xdr:col>
      <xdr:colOff>114300</xdr:colOff>
      <xdr:row>37</xdr:row>
      <xdr:rowOff>4780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3703300" y="6147354"/>
          <a:ext cx="889000" cy="20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161961</xdr:rowOff>
    </xdr:from>
    <xdr:to>
      <xdr:col>76</xdr:col>
      <xdr:colOff>165100</xdr:colOff>
      <xdr:row>35</xdr:row>
      <xdr:rowOff>92111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108638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146604</xdr:rowOff>
    </xdr:from>
    <xdr:to>
      <xdr:col>71</xdr:col>
      <xdr:colOff>177800</xdr:colOff>
      <xdr:row>37</xdr:row>
      <xdr:rowOff>54889</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2814300" y="6147354"/>
          <a:ext cx="889000" cy="25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107691</xdr:rowOff>
    </xdr:from>
    <xdr:to>
      <xdr:col>72</xdr:col>
      <xdr:colOff>38100</xdr:colOff>
      <xdr:row>36</xdr:row>
      <xdr:rowOff>37841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28968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113726</xdr:rowOff>
    </xdr:from>
    <xdr:to>
      <xdr:col>67</xdr:col>
      <xdr:colOff>101600</xdr:colOff>
      <xdr:row>36</xdr:row>
      <xdr:rowOff>43876</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60403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43271</xdr:rowOff>
    </xdr:from>
    <xdr:to>
      <xdr:col>85</xdr:col>
      <xdr:colOff>177800</xdr:colOff>
      <xdr:row>36</xdr:row>
      <xdr:rowOff>144871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62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21698</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619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139786</xdr:rowOff>
    </xdr:from>
    <xdr:to>
      <xdr:col>81</xdr:col>
      <xdr:colOff>101600</xdr:colOff>
      <xdr:row>36</xdr:row>
      <xdr:rowOff>69936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61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86463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59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125430</xdr:rowOff>
    </xdr:from>
    <xdr:to>
      <xdr:col>76</xdr:col>
      <xdr:colOff>165100</xdr:colOff>
      <xdr:row>37</xdr:row>
      <xdr:rowOff>55580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62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46707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63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95804</xdr:rowOff>
    </xdr:from>
    <xdr:to>
      <xdr:col>72</xdr:col>
      <xdr:colOff>38100</xdr:colOff>
      <xdr:row>36</xdr:row>
      <xdr:rowOff>25954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60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42481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587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4089</xdr:rowOff>
    </xdr:from>
    <xdr:to>
      <xdr:col>67</xdr:col>
      <xdr:colOff>101600</xdr:colOff>
      <xdr:row>37</xdr:row>
      <xdr:rowOff>105689</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63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96816</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6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118611</xdr:rowOff>
    </xdr:from>
    <xdr:to>
      <xdr:col>85</xdr:col>
      <xdr:colOff>126364</xdr:colOff>
      <xdr:row>58</xdr:row>
      <xdr:rowOff>157340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691111"/>
          <a:ext cx="1269" cy="1410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161167</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157340</xdr:rowOff>
    </xdr:from>
    <xdr:to>
      <xdr:col>86</xdr:col>
      <xdr:colOff>25400</xdr:colOff>
      <xdr:row>58</xdr:row>
      <xdr:rowOff>157340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65288</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4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118611</xdr:rowOff>
    </xdr:from>
    <xdr:to>
      <xdr:col>86</xdr:col>
      <xdr:colOff>25400</xdr:colOff>
      <xdr:row>50</xdr:row>
      <xdr:rowOff>118611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69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169504</xdr:rowOff>
    </xdr:from>
    <xdr:to>
      <xdr:col>85</xdr:col>
      <xdr:colOff>127000</xdr:colOff>
      <xdr:row>57</xdr:row>
      <xdr:rowOff>149320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9599254"/>
          <a:ext cx="838200" cy="32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38368</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46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15491</xdr:rowOff>
    </xdr:from>
    <xdr:to>
      <xdr:col>85</xdr:col>
      <xdr:colOff>177800</xdr:colOff>
      <xdr:row>56</xdr:row>
      <xdr:rowOff>117091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6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169504</xdr:rowOff>
    </xdr:from>
    <xdr:to>
      <xdr:col>81</xdr:col>
      <xdr:colOff>50800</xdr:colOff>
      <xdr:row>58</xdr:row>
      <xdr:rowOff>112925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599254"/>
          <a:ext cx="889000" cy="45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87319</xdr:rowOff>
    </xdr:from>
    <xdr:to>
      <xdr:col>81</xdr:col>
      <xdr:colOff>101600</xdr:colOff>
      <xdr:row>58</xdr:row>
      <xdr:rowOff>17469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125974</xdr:rowOff>
    </xdr:from>
    <xdr:to>
      <xdr:col>76</xdr:col>
      <xdr:colOff>114300</xdr:colOff>
      <xdr:row>58</xdr:row>
      <xdr:rowOff>112925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9898624"/>
          <a:ext cx="889000" cy="15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113541</xdr:rowOff>
    </xdr:from>
    <xdr:to>
      <xdr:col>76</xdr:col>
      <xdr:colOff>165100</xdr:colOff>
      <xdr:row>58</xdr:row>
      <xdr:rowOff>43691</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88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60218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125974</xdr:rowOff>
    </xdr:from>
    <xdr:to>
      <xdr:col>71</xdr:col>
      <xdr:colOff>177800</xdr:colOff>
      <xdr:row>58</xdr:row>
      <xdr:rowOff>122889</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9898624"/>
          <a:ext cx="889000" cy="16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22682</xdr:rowOff>
    </xdr:from>
    <xdr:to>
      <xdr:col>72</xdr:col>
      <xdr:colOff>38100</xdr:colOff>
      <xdr:row>57</xdr:row>
      <xdr:rowOff>124282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7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140809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13881</xdr:rowOff>
    </xdr:from>
    <xdr:to>
      <xdr:col>67</xdr:col>
      <xdr:colOff>101600</xdr:colOff>
      <xdr:row>57</xdr:row>
      <xdr:rowOff>115481</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132008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98520</xdr:rowOff>
    </xdr:from>
    <xdr:to>
      <xdr:col>85</xdr:col>
      <xdr:colOff>177800</xdr:colOff>
      <xdr:row>58</xdr:row>
      <xdr:rowOff>28670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8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76947</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8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118704</xdr:rowOff>
    </xdr:from>
    <xdr:to>
      <xdr:col>81</xdr:col>
      <xdr:colOff>101600</xdr:colOff>
      <xdr:row>56</xdr:row>
      <xdr:rowOff>48854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5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65381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3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62125</xdr:rowOff>
    </xdr:from>
    <xdr:to>
      <xdr:col>76</xdr:col>
      <xdr:colOff>165100</xdr:colOff>
      <xdr:row>58</xdr:row>
      <xdr:rowOff>163725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0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154852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09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75174</xdr:rowOff>
    </xdr:from>
    <xdr:to>
      <xdr:col>72</xdr:col>
      <xdr:colOff>38100</xdr:colOff>
      <xdr:row>58</xdr:row>
      <xdr:rowOff>5324</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8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167901</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94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72089</xdr:rowOff>
    </xdr:from>
    <xdr:to>
      <xdr:col>67</xdr:col>
      <xdr:colOff>101600</xdr:colOff>
      <xdr:row>59</xdr:row>
      <xdr:rowOff>2239</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0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164816</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10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77338</xdr:rowOff>
    </xdr:from>
    <xdr:to>
      <xdr:col>85</xdr:col>
      <xdr:colOff>126364</xdr:colOff>
      <xdr:row>78</xdr:row>
      <xdr:rowOff>139609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250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143436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16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139609</xdr:rowOff>
    </xdr:from>
    <xdr:to>
      <xdr:col>86</xdr:col>
      <xdr:colOff>25400</xdr:colOff>
      <xdr:row>78</xdr:row>
      <xdr:rowOff>139609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24015</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202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77338</xdr:rowOff>
    </xdr:from>
    <xdr:to>
      <xdr:col>86</xdr:col>
      <xdr:colOff>25400</xdr:colOff>
      <xdr:row>71</xdr:row>
      <xdr:rowOff>77338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25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5237</xdr:rowOff>
    </xdr:from>
    <xdr:to>
      <xdr:col>85</xdr:col>
      <xdr:colOff>127000</xdr:colOff>
      <xdr:row>78</xdr:row>
      <xdr:rowOff>128727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378337"/>
          <a:ext cx="838200" cy="12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120693</xdr:rowOff>
    </xdr:from>
    <xdr:ext cx="469744"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2979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97816</xdr:rowOff>
    </xdr:from>
    <xdr:to>
      <xdr:col>85</xdr:col>
      <xdr:colOff>177800</xdr:colOff>
      <xdr:row>77</xdr:row>
      <xdr:rowOff>27966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12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5237</xdr:rowOff>
    </xdr:from>
    <xdr:to>
      <xdr:col>81</xdr:col>
      <xdr:colOff>50800</xdr:colOff>
      <xdr:row>78</xdr:row>
      <xdr:rowOff>138054</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378337"/>
          <a:ext cx="889000" cy="1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90134</xdr:rowOff>
    </xdr:from>
    <xdr:to>
      <xdr:col>81</xdr:col>
      <xdr:colOff>101600</xdr:colOff>
      <xdr:row>77</xdr:row>
      <xdr:rowOff>20284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12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36812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289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73177</xdr:rowOff>
    </xdr:from>
    <xdr:to>
      <xdr:col>76</xdr:col>
      <xdr:colOff>114300</xdr:colOff>
      <xdr:row>78</xdr:row>
      <xdr:rowOff>138054</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446277"/>
          <a:ext cx="8890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156200</xdr:rowOff>
    </xdr:from>
    <xdr:to>
      <xdr:col>76</xdr:col>
      <xdr:colOff>165100</xdr:colOff>
      <xdr:row>77</xdr:row>
      <xdr:rowOff>86350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102877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2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73177</xdr:rowOff>
    </xdr:from>
    <xdr:to>
      <xdr:col>71</xdr:col>
      <xdr:colOff>177800</xdr:colOff>
      <xdr:row>78</xdr:row>
      <xdr:rowOff>83190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446277"/>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98547</xdr:rowOff>
    </xdr:from>
    <xdr:to>
      <xdr:col>72</xdr:col>
      <xdr:colOff>38100</xdr:colOff>
      <xdr:row>77</xdr:row>
      <xdr:rowOff>28697</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45224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6055</xdr:rowOff>
    </xdr:from>
    <xdr:to>
      <xdr:col>67</xdr:col>
      <xdr:colOff>101600</xdr:colOff>
      <xdr:row>75</xdr:row>
      <xdr:rowOff>107655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124182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77927</xdr:rowOff>
    </xdr:from>
    <xdr:to>
      <xdr:col>85</xdr:col>
      <xdr:colOff>177800</xdr:colOff>
      <xdr:row>79</xdr:row>
      <xdr:rowOff>8077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164304</xdr:rowOff>
    </xdr:from>
    <xdr:ext cx="378565"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36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125887</xdr:rowOff>
    </xdr:from>
    <xdr:to>
      <xdr:col>81</xdr:col>
      <xdr:colOff>101600</xdr:colOff>
      <xdr:row>78</xdr:row>
      <xdr:rowOff>56037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3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47164</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42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87254</xdr:rowOff>
    </xdr:from>
    <xdr:to>
      <xdr:col>76</xdr:col>
      <xdr:colOff>165100</xdr:colOff>
      <xdr:row>79</xdr:row>
      <xdr:rowOff>17404</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4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8531</xdr:rowOff>
    </xdr:from>
    <xdr:ext cx="313932"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35333" y="13553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22377</xdr:rowOff>
    </xdr:from>
    <xdr:to>
      <xdr:col>72</xdr:col>
      <xdr:colOff>38100</xdr:colOff>
      <xdr:row>78</xdr:row>
      <xdr:rowOff>123977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115104</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48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32390</xdr:rowOff>
    </xdr:from>
    <xdr:to>
      <xdr:col>67</xdr:col>
      <xdr:colOff>101600</xdr:colOff>
      <xdr:row>78</xdr:row>
      <xdr:rowOff>133990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4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125117</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49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136156</xdr:rowOff>
    </xdr:from>
    <xdr:to>
      <xdr:col>85</xdr:col>
      <xdr:colOff>126364</xdr:colOff>
      <xdr:row>98</xdr:row>
      <xdr:rowOff>95847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395206"/>
          <a:ext cx="1269" cy="150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99674</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69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95847</xdr:rowOff>
    </xdr:from>
    <xdr:to>
      <xdr:col>86</xdr:col>
      <xdr:colOff>25400</xdr:colOff>
      <xdr:row>98</xdr:row>
      <xdr:rowOff>95847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689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82833</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17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136156</xdr:rowOff>
    </xdr:from>
    <xdr:to>
      <xdr:col>86</xdr:col>
      <xdr:colOff>25400</xdr:colOff>
      <xdr:row>89</xdr:row>
      <xdr:rowOff>136156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395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101733</xdr:rowOff>
    </xdr:from>
    <xdr:to>
      <xdr:col>85</xdr:col>
      <xdr:colOff>127000</xdr:colOff>
      <xdr:row>95</xdr:row>
      <xdr:rowOff>109525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5481300" y="16389483"/>
          <a:ext cx="8382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71753</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0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48876</xdr:rowOff>
    </xdr:from>
    <xdr:to>
      <xdr:col>85</xdr:col>
      <xdr:colOff>177800</xdr:colOff>
      <xdr:row>94</xdr:row>
      <xdr:rowOff>150476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1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106668</xdr:rowOff>
    </xdr:from>
    <xdr:to>
      <xdr:col>81</xdr:col>
      <xdr:colOff>50800</xdr:colOff>
      <xdr:row>95</xdr:row>
      <xdr:rowOff>109525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4592300" y="1639441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106635</xdr:rowOff>
    </xdr:from>
    <xdr:to>
      <xdr:col>81</xdr:col>
      <xdr:colOff>101600</xdr:colOff>
      <xdr:row>95</xdr:row>
      <xdr:rowOff>36785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53312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59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80130</xdr:rowOff>
    </xdr:from>
    <xdr:to>
      <xdr:col>76</xdr:col>
      <xdr:colOff>114300</xdr:colOff>
      <xdr:row>95</xdr:row>
      <xdr:rowOff>106668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3703300" y="16367880"/>
          <a:ext cx="889000" cy="2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77890</xdr:rowOff>
    </xdr:from>
    <xdr:to>
      <xdr:col>76</xdr:col>
      <xdr:colOff>165100</xdr:colOff>
      <xdr:row>95</xdr:row>
      <xdr:rowOff>8040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24567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9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48261</xdr:rowOff>
    </xdr:from>
    <xdr:to>
      <xdr:col>71</xdr:col>
      <xdr:colOff>177800</xdr:colOff>
      <xdr:row>95</xdr:row>
      <xdr:rowOff>80130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2814300" y="16336011"/>
          <a:ext cx="889000" cy="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133992</xdr:rowOff>
    </xdr:from>
    <xdr:to>
      <xdr:col>72</xdr:col>
      <xdr:colOff>38100</xdr:colOff>
      <xdr:row>95</xdr:row>
      <xdr:rowOff>64142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16739</xdr:rowOff>
    </xdr:from>
    <xdr:to>
      <xdr:col>67</xdr:col>
      <xdr:colOff>101600</xdr:colOff>
      <xdr:row>95</xdr:row>
      <xdr:rowOff>118339</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109466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50933</xdr:rowOff>
    </xdr:from>
    <xdr:to>
      <xdr:col>85</xdr:col>
      <xdr:colOff>177800</xdr:colOff>
      <xdr:row>95</xdr:row>
      <xdr:rowOff>152533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63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29360</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631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58725</xdr:rowOff>
    </xdr:from>
    <xdr:to>
      <xdr:col>81</xdr:col>
      <xdr:colOff>101600</xdr:colOff>
      <xdr:row>95</xdr:row>
      <xdr:rowOff>160325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63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151452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643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55868</xdr:rowOff>
    </xdr:from>
    <xdr:to>
      <xdr:col>76</xdr:col>
      <xdr:colOff>165100</xdr:colOff>
      <xdr:row>95</xdr:row>
      <xdr:rowOff>157468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63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148595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64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29330</xdr:rowOff>
    </xdr:from>
    <xdr:to>
      <xdr:col>72</xdr:col>
      <xdr:colOff>38100</xdr:colOff>
      <xdr:row>95</xdr:row>
      <xdr:rowOff>130930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3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122057</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64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168911</xdr:rowOff>
    </xdr:from>
    <xdr:to>
      <xdr:col>67</xdr:col>
      <xdr:colOff>101600</xdr:colOff>
      <xdr:row>95</xdr:row>
      <xdr:rowOff>99061</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62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115588</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60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120650</xdr:rowOff>
    </xdr:from>
    <xdr:to>
      <xdr:col>116</xdr:col>
      <xdr:colOff>62864</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2159595" y="5092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67327</xdr:rowOff>
    </xdr:from>
    <xdr:ext cx="469744"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2212300" y="48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120650</xdr:rowOff>
    </xdr:from>
    <xdr:to>
      <xdr:col>116</xdr:col>
      <xdr:colOff>152400</xdr:colOff>
      <xdr:row>29</xdr:row>
      <xdr:rowOff>120650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50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35577</xdr:rowOff>
    </xdr:from>
    <xdr:ext cx="378565"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2212300" y="6379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xdr:rowOff>
    </xdr:from>
    <xdr:to>
      <xdr:col>116</xdr:col>
      <xdr:colOff>114300</xdr:colOff>
      <xdr:row>38</xdr:row>
      <xdr:rowOff>114300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2110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161307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114317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5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162577</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88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106697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類似団体平均と比較して各項目において同等あるいは低い状況となっている。その中で商工費が高い状況となっているのは、コロナ禍における経済活動支援等によるものである。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また、民生費の金額が増加しているのは、物価高騰支援（非課税世帯給付等）事業によるものである。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財政調整基金残高については、合併当初からの剰余金積立により標準財政規模比が年々増加し、令和５年度では割合が</a:t>
          </a:r>
          <a:r>
            <a:rPr kumimoji="1" lang="en-US" altLang="ja-JP" sz="1400">
              <a:latin typeface="ＭＳ ゴシック" pitchFamily="49" charset="-128"/>
              <a:ea typeface="ＭＳ ゴシック" pitchFamily="49" charset="-128"/>
            </a:rPr>
            <a:t>45.21%</a:t>
          </a:r>
          <a:r>
            <a:rPr kumimoji="1" lang="ja-JP" altLang="en-US" sz="1400">
              <a:latin typeface="ＭＳ ゴシック" pitchFamily="49" charset="-128"/>
              <a:ea typeface="ＭＳ ゴシック" pitchFamily="49" charset="-128"/>
            </a:rPr>
            <a:t>となっている。また、実質収支額はいずれの年度も黒字を維持している。これは、退職者一部不補充による人件費の削減と経費削減によるもので、今後も経費削減に取り組み、健全な財政運営に努めていく。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一般会計からの支援により、いずれの年度も全ての会計において黒字となっていたが、公共下水道特別会計は、法適用化により赤字額はあるが、未収金等加味すれば、赤字団体とはならない状態である。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普通会計の元利償還金は、前年度に比べて</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百万円の減額となっており、これまでの新発債発行の抑制により、年々減少してきている。</a:t>
          </a:r>
        </a:p>
        <a:p>
          <a:r>
            <a:rPr kumimoji="1" lang="ja-JP" altLang="en-US" sz="1400">
              <a:latin typeface="ＭＳ ゴシック" pitchFamily="49" charset="-128"/>
              <a:ea typeface="ＭＳ ゴシック" pitchFamily="49" charset="-128"/>
            </a:rPr>
            <a:t>今後は、文化財収蔵展示施設や下水道整備等に多額の新発債が発行されるため、元利償還金の額は増加するものの、算入公債費等も増加することから、実質公債費比率の増加は緩やかになると見込まれる。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は、令和２年度に統合庁舎建設のため、地方債の発行により増加したものの、令和５年度は令和元年度程度の地方債現在高となり、公営企業債等繰入見込額においては償還等に伴い、減額となっている。 </a:t>
          </a:r>
        </a:p>
        <a:p>
          <a:r>
            <a:rPr kumimoji="1" lang="ja-JP" altLang="en-US" sz="1400">
              <a:latin typeface="ＭＳ ゴシック" pitchFamily="49" charset="-128"/>
              <a:ea typeface="ＭＳ ゴシック" pitchFamily="49" charset="-128"/>
            </a:rPr>
            <a:t>充当可能財源等は、地方債残高の減少とともに基準財政需要額算入見込額が減少しているものの、充当可能基金は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億円をキープしている。</a:t>
          </a:r>
        </a:p>
        <a:p>
          <a:r>
            <a:rPr kumimoji="1" lang="ja-JP" altLang="en-US" sz="1400">
              <a:latin typeface="ＭＳ ゴシック" pitchFamily="49" charset="-128"/>
              <a:ea typeface="ＭＳ ゴシック" pitchFamily="49" charset="-128"/>
            </a:rPr>
            <a:t>この結果、前年度までと同様に将来負担額を充当可能財源等が上回っていることからマイナス数値である。 </a:t>
          </a:r>
        </a:p>
        <a:p>
          <a:r>
            <a:rPr kumimoji="1" lang="ja-JP" altLang="en-US" sz="1400">
              <a:latin typeface="ＭＳ ゴシック" pitchFamily="49" charset="-128"/>
              <a:ea typeface="ＭＳ ゴシック" pitchFamily="49" charset="-128"/>
            </a:rPr>
            <a:t>今後も新規地方債の発行抑制により財政健全化に努める。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元利償還に充当したため減債基金が減少。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公共施設の長寿命化のための財源として、公共施設整備基金を増額。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ふるさと納税寄附金による運用方法変更による減少。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森林環境整備事業への財源である森林環境譲与税の充当残を予算積立したことにより森林環境整備基金が増加。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普通交付税の合併算定替による特例措置の適用期間が終了したことによる補てん財源として今後は減少していく見込み。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公共施設の維持管理（長寿命化など）への財源充当や各種事業への財源充当により減少していく見込み。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公共施設整備基金：小中学校大規模改修、橋梁施設架替・維持補修など公共施設整備事業への財源充当。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地域振興基金：高齢者等福祉の推進、地域産業の振興、地域交流の推進、人材育成の推進、教育及び文化の振興などの事業への財源充当。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児童生徒みらい基金：小中学校への図書購入費へ財源充当。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森林環境整備基金：森林環境譲与税とともに森林環境整備事業への財源充当。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ふるさと活性化対策基金：地域の活性化を図るために行う親水空間の形成、環境の美化等の活動への財源充当。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公共施設の長寿命化のための財源として、公共施設整備基金を増額。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ふるさと納税寄附金による運用方法変更による減少。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児童生徒みらい基金は町出身者の寄付により新たに基金創設。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森林環境整備事業への財源である森林環境譲与税の充当残を予算積立したことにより森林環境整備基金が増加。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公共施設整備基金：小中学校大規模改修や橋梁施設維持補修事業への財源充当により減少する見込み。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地域振興基金：ふるさと納税に伴う増減はあるが、事業への財源充当により減少する見込み。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児童生徒みらい基金：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年を目途に、小中学校の図書費購入へ財源充当。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森林環境整備基金：森林環境譲与税とともに森林環境整備事業への財源として活用しながら今後も維持。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ふるさと活性化対策基金：対象となる事業活動を実施するまで現状維持。</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前年度、物価高騰支援事業対応のため、繰入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を行ったが、最終的に歳入歳出差額が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百万円となり、ルール分を積立したことによる増額。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普通交付税の追加交付、特別交付税が予算額を上回ったことによる増額。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普通交付税の合併算定替による特例措置の適用期間終了したことにより、今後は補てん財源として減少していく見込み。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元利償還に充当したため減債基金が減少。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統合庁舎建設に係る多額の新発債により令和６年度から地方債償還（元金）が大きく増額することから、償還財源として減少していく見込み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U15" sqref="AU15:AX1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11891874</v>
      </c>
      <c r="BO4" s="449"/>
      <c r="BP4" s="449"/>
      <c r="BQ4" s="449"/>
      <c r="BR4" s="449"/>
      <c r="BS4" s="449"/>
      <c r="BT4" s="449"/>
      <c r="BU4" s="450"/>
      <c r="BV4" s="448">
        <v>13078286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3.5</v>
      </c>
      <c r="CU4" s="589"/>
      <c r="CV4" s="589"/>
      <c r="CW4" s="589"/>
      <c r="CX4" s="589"/>
      <c r="CY4" s="589"/>
      <c r="CZ4" s="589"/>
      <c r="DA4" s="590"/>
      <c r="DB4" s="588">
        <v>13.4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11617568</v>
      </c>
      <c r="BO5" s="420"/>
      <c r="BP5" s="420"/>
      <c r="BQ5" s="420"/>
      <c r="BR5" s="420"/>
      <c r="BS5" s="420"/>
      <c r="BT5" s="420"/>
      <c r="BU5" s="421"/>
      <c r="BV5" s="419">
        <v>12166745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83.2</v>
      </c>
      <c r="CU5" s="417"/>
      <c r="CV5" s="417"/>
      <c r="CW5" s="417"/>
      <c r="CX5" s="417"/>
      <c r="CY5" s="417"/>
      <c r="CZ5" s="417"/>
      <c r="DA5" s="418"/>
      <c r="DB5" s="416">
        <v>82.9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274306</v>
      </c>
      <c r="BO6" s="420"/>
      <c r="BP6" s="420"/>
      <c r="BQ6" s="420"/>
      <c r="BR6" s="420"/>
      <c r="BS6" s="420"/>
      <c r="BT6" s="420"/>
      <c r="BU6" s="421"/>
      <c r="BV6" s="419">
        <v>911541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83.6</v>
      </c>
      <c r="CU6" s="563"/>
      <c r="CV6" s="563"/>
      <c r="CW6" s="563"/>
      <c r="CX6" s="563"/>
      <c r="CY6" s="563"/>
      <c r="CZ6" s="563"/>
      <c r="DA6" s="564"/>
      <c r="DB6" s="562">
        <v>83.8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35384</v>
      </c>
      <c r="BO7" s="420"/>
      <c r="BP7" s="420"/>
      <c r="BQ7" s="420"/>
      <c r="BR7" s="420"/>
      <c r="BS7" s="420"/>
      <c r="BT7" s="420"/>
      <c r="BU7" s="421"/>
      <c r="BV7" s="419">
        <v>17206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6746019</v>
      </c>
      <c r="CU7" s="420"/>
      <c r="CV7" s="420"/>
      <c r="CW7" s="420"/>
      <c r="CX7" s="420"/>
      <c r="CY7" s="420"/>
      <c r="CZ7" s="420"/>
      <c r="DA7" s="421"/>
      <c r="DB7" s="419">
        <v>6685556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238922</v>
      </c>
      <c r="BO8" s="420"/>
      <c r="BP8" s="420"/>
      <c r="BQ8" s="420"/>
      <c r="BR8" s="420"/>
      <c r="BS8" s="420"/>
      <c r="BT8" s="420"/>
      <c r="BU8" s="421"/>
      <c r="BV8" s="419">
        <v>894335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0.28999999999999998</v>
      </c>
      <c r="CU8" s="523"/>
      <c r="CV8" s="523"/>
      <c r="CW8" s="523"/>
      <c r="CX8" s="523"/>
      <c r="CY8" s="523"/>
      <c r="CZ8" s="523"/>
      <c r="DA8" s="524"/>
      <c r="DB8" s="522">
        <v>0.28999999999999998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16809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-655413</v>
      </c>
      <c r="BO9" s="420"/>
      <c r="BP9" s="420"/>
      <c r="BQ9" s="420"/>
      <c r="BR9" s="420"/>
      <c r="BS9" s="420"/>
      <c r="BT9" s="420"/>
      <c r="BU9" s="421"/>
      <c r="BV9" s="419">
        <v>400441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14.1</v>
      </c>
      <c r="CU9" s="417"/>
      <c r="CV9" s="417"/>
      <c r="CW9" s="417"/>
      <c r="CX9" s="417"/>
      <c r="CY9" s="417"/>
      <c r="CZ9" s="417"/>
      <c r="DA9" s="418"/>
      <c r="DB9" s="416">
        <v>11.4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18312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295</v>
      </c>
      <c r="BO10" s="420"/>
      <c r="BP10" s="420"/>
      <c r="BQ10" s="420"/>
      <c r="BR10" s="420"/>
      <c r="BS10" s="420"/>
      <c r="BT10" s="420"/>
      <c r="BU10" s="421"/>
      <c r="BV10" s="419">
        <v>285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16543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300000</v>
      </c>
      <c r="BO12" s="420"/>
      <c r="BP12" s="420"/>
      <c r="BQ12" s="420"/>
      <c r="BR12" s="420"/>
      <c r="BS12" s="420"/>
      <c r="BT12" s="420"/>
      <c r="BU12" s="421"/>
      <c r="BV12" s="419">
        <v>708474</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16478</v>
      </c>
      <c r="S13" s="507"/>
      <c r="T13" s="507"/>
      <c r="U13" s="507"/>
      <c r="V13" s="508"/>
      <c r="W13" s="509" t="s">
        <v>131</v>
      </c>
      <c r="X13" s="405"/>
      <c r="Y13" s="405"/>
      <c r="Z13" s="405"/>
      <c r="AA13" s="405"/>
      <c r="AB13" s="406"/>
      <c r="AC13" s="372">
        <v>2014</v>
      </c>
      <c r="AD13" s="373"/>
      <c r="AE13" s="373"/>
      <c r="AF13" s="373"/>
      <c r="AG13" s="374"/>
      <c r="AH13" s="372">
        <v>2355</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-955118</v>
      </c>
      <c r="BO13" s="420"/>
      <c r="BP13" s="420"/>
      <c r="BQ13" s="420"/>
      <c r="BR13" s="420"/>
      <c r="BS13" s="420"/>
      <c r="BT13" s="420"/>
      <c r="BU13" s="421"/>
      <c r="BV13" s="419">
        <v>-307748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8.1</v>
      </c>
      <c r="CU13" s="417"/>
      <c r="CV13" s="417"/>
      <c r="CW13" s="417"/>
      <c r="CX13" s="417"/>
      <c r="CY13" s="417"/>
      <c r="CZ13" s="417"/>
      <c r="DA13" s="418"/>
      <c r="DB13" s="416">
        <v>7.6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16965</v>
      </c>
      <c r="S14" s="507"/>
      <c r="T14" s="507"/>
      <c r="U14" s="507"/>
      <c r="V14" s="508"/>
      <c r="W14" s="510"/>
      <c r="X14" s="408"/>
      <c r="Y14" s="408"/>
      <c r="Z14" s="408"/>
      <c r="AA14" s="408"/>
      <c r="AB14" s="409"/>
      <c r="AC14" s="499">
        <v>22.9</v>
      </c>
      <c r="AD14" s="500"/>
      <c r="AE14" s="500"/>
      <c r="AF14" s="500"/>
      <c r="AG14" s="501"/>
      <c r="AH14" s="499">
        <v>25.3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16902</v>
      </c>
      <c r="S15" s="507"/>
      <c r="T15" s="507"/>
      <c r="U15" s="507"/>
      <c r="V15" s="508"/>
      <c r="W15" s="509" t="s">
        <v>137</v>
      </c>
      <c r="X15" s="405"/>
      <c r="Y15" s="405"/>
      <c r="Z15" s="405"/>
      <c r="AA15" s="405"/>
      <c r="AB15" s="406"/>
      <c r="AC15" s="372">
        <v>1932</v>
      </c>
      <c r="AD15" s="373"/>
      <c r="AE15" s="373"/>
      <c r="AF15" s="373"/>
      <c r="AG15" s="374"/>
      <c r="AH15" s="372">
        <v>2039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1846473</v>
      </c>
      <c r="BO15" s="449"/>
      <c r="BP15" s="449"/>
      <c r="BQ15" s="449"/>
      <c r="BR15" s="449"/>
      <c r="BS15" s="449"/>
      <c r="BT15" s="449"/>
      <c r="BU15" s="450"/>
      <c r="BV15" s="448">
        <v>1826795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v>
      </c>
      <c r="AD16" s="500"/>
      <c r="AE16" s="500"/>
      <c r="AF16" s="500"/>
      <c r="AG16" s="501"/>
      <c r="AH16" s="499">
        <v>21.9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6278040</v>
      </c>
      <c r="BO16" s="420"/>
      <c r="BP16" s="420"/>
      <c r="BQ16" s="420"/>
      <c r="BR16" s="420"/>
      <c r="BS16" s="420"/>
      <c r="BT16" s="420"/>
      <c r="BU16" s="421"/>
      <c r="BV16" s="419">
        <v>6177002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4840</v>
      </c>
      <c r="AD17" s="373"/>
      <c r="AE17" s="373"/>
      <c r="AF17" s="373"/>
      <c r="AG17" s="374"/>
      <c r="AH17" s="372">
        <v>4915</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2284219</v>
      </c>
      <c r="BO17" s="420"/>
      <c r="BP17" s="420"/>
      <c r="BQ17" s="420"/>
      <c r="BR17" s="420"/>
      <c r="BS17" s="420"/>
      <c r="BT17" s="420"/>
      <c r="BU17" s="421"/>
      <c r="BV17" s="419">
        <v>2268680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153.12</v>
      </c>
      <c r="M18" s="472"/>
      <c r="N18" s="472"/>
      <c r="O18" s="472"/>
      <c r="P18" s="472"/>
      <c r="Q18" s="472"/>
      <c r="R18" s="473"/>
      <c r="S18" s="473"/>
      <c r="T18" s="473"/>
      <c r="U18" s="473"/>
      <c r="V18" s="474"/>
      <c r="W18" s="490"/>
      <c r="X18" s="491"/>
      <c r="Y18" s="491"/>
      <c r="Z18" s="491"/>
      <c r="AA18" s="491"/>
      <c r="AB18" s="515"/>
      <c r="AC18" s="389">
        <v>55.1</v>
      </c>
      <c r="AD18" s="390"/>
      <c r="AE18" s="390"/>
      <c r="AF18" s="390"/>
      <c r="AG18" s="475"/>
      <c r="AH18" s="389">
        <v>52.8</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5637420</v>
      </c>
      <c r="BO18" s="420"/>
      <c r="BP18" s="420"/>
      <c r="BQ18" s="420"/>
      <c r="BR18" s="420"/>
      <c r="BS18" s="420"/>
      <c r="BT18" s="420"/>
      <c r="BU18" s="421"/>
      <c r="BV18" s="419">
        <v>5596840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110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8408192</v>
      </c>
      <c r="BO19" s="420"/>
      <c r="BP19" s="420"/>
      <c r="BQ19" s="420"/>
      <c r="BR19" s="420"/>
      <c r="BS19" s="420"/>
      <c r="BT19" s="420"/>
      <c r="BU19" s="421"/>
      <c r="BV19" s="419">
        <v>9207671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6263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11576373</v>
      </c>
      <c r="BO22" s="449"/>
      <c r="BP22" s="449"/>
      <c r="BQ22" s="449"/>
      <c r="BR22" s="449"/>
      <c r="BS22" s="449"/>
      <c r="BT22" s="449"/>
      <c r="BU22" s="450"/>
      <c r="BV22" s="448">
        <v>12354922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11441781</v>
      </c>
      <c r="BO23" s="420"/>
      <c r="BP23" s="420"/>
      <c r="BQ23" s="420"/>
      <c r="BR23" s="420"/>
      <c r="BS23" s="420"/>
      <c r="BT23" s="420"/>
      <c r="BU23" s="421"/>
      <c r="BV23" s="419">
        <v>12176677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7630</v>
      </c>
      <c r="R24" s="373"/>
      <c r="S24" s="373"/>
      <c r="T24" s="373"/>
      <c r="U24" s="373"/>
      <c r="V24" s="374"/>
      <c r="W24" s="462"/>
      <c r="X24" s="399"/>
      <c r="Y24" s="400"/>
      <c r="Z24" s="375" t="s">
        <v>161</v>
      </c>
      <c r="AA24" s="376"/>
      <c r="AB24" s="376"/>
      <c r="AC24" s="376"/>
      <c r="AD24" s="376"/>
      <c r="AE24" s="376"/>
      <c r="AF24" s="376"/>
      <c r="AG24" s="377"/>
      <c r="AH24" s="372">
        <v>160</v>
      </c>
      <c r="AI24" s="373"/>
      <c r="AJ24" s="373"/>
      <c r="AK24" s="373"/>
      <c r="AL24" s="374"/>
      <c r="AM24" s="372">
        <v>494880</v>
      </c>
      <c r="AN24" s="373"/>
      <c r="AO24" s="373"/>
      <c r="AP24" s="373"/>
      <c r="AQ24" s="373"/>
      <c r="AR24" s="374"/>
      <c r="AS24" s="372">
        <v>3093</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8081996</v>
      </c>
      <c r="BO24" s="420"/>
      <c r="BP24" s="420"/>
      <c r="BQ24" s="420"/>
      <c r="BR24" s="420"/>
      <c r="BS24" s="420"/>
      <c r="BT24" s="420"/>
      <c r="BU24" s="421"/>
      <c r="BV24" s="419">
        <v>8471838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6040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258222</v>
      </c>
      <c r="BO25" s="449"/>
      <c r="BP25" s="449"/>
      <c r="BQ25" s="449"/>
      <c r="BR25" s="449"/>
      <c r="BS25" s="449"/>
      <c r="BT25" s="449"/>
      <c r="BU25" s="450"/>
      <c r="BV25" s="448">
        <v>147172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5560</v>
      </c>
      <c r="R26" s="373"/>
      <c r="S26" s="373"/>
      <c r="T26" s="373"/>
      <c r="U26" s="373"/>
      <c r="V26" s="374"/>
      <c r="W26" s="462"/>
      <c r="X26" s="399"/>
      <c r="Y26" s="400"/>
      <c r="Z26" s="375" t="s">
        <v>167</v>
      </c>
      <c r="AA26" s="430"/>
      <c r="AB26" s="430"/>
      <c r="AC26" s="430"/>
      <c r="AD26" s="430"/>
      <c r="AE26" s="430"/>
      <c r="AF26" s="430"/>
      <c r="AG26" s="431"/>
      <c r="AH26" s="372">
        <v>9</v>
      </c>
      <c r="AI26" s="373"/>
      <c r="AJ26" s="373"/>
      <c r="AK26" s="373"/>
      <c r="AL26" s="374"/>
      <c r="AM26" s="372">
        <v>25596</v>
      </c>
      <c r="AN26" s="373"/>
      <c r="AO26" s="373"/>
      <c r="AP26" s="373"/>
      <c r="AQ26" s="373"/>
      <c r="AR26" s="374"/>
      <c r="AS26" s="372">
        <v>2844</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2830</v>
      </c>
      <c r="R27" s="373"/>
      <c r="S27" s="373"/>
      <c r="T27" s="373"/>
      <c r="U27" s="373"/>
      <c r="V27" s="374"/>
      <c r="W27" s="462"/>
      <c r="X27" s="399"/>
      <c r="Y27" s="400"/>
      <c r="Z27" s="375" t="s">
        <v>170</v>
      </c>
      <c r="AA27" s="376"/>
      <c r="AB27" s="376"/>
      <c r="AC27" s="376"/>
      <c r="AD27" s="376"/>
      <c r="AE27" s="376"/>
      <c r="AF27" s="376"/>
      <c r="AG27" s="377"/>
      <c r="AH27" s="372">
        <v>1</v>
      </c>
      <c r="AI27" s="373"/>
      <c r="AJ27" s="373"/>
      <c r="AK27" s="373"/>
      <c r="AL27" s="374"/>
      <c r="AM27" s="372" t="s">
        <v>171</v>
      </c>
      <c r="AN27" s="373"/>
      <c r="AO27" s="373"/>
      <c r="AP27" s="373"/>
      <c r="AQ27" s="373"/>
      <c r="AR27" s="374"/>
      <c r="AS27" s="372" t="s">
        <v>171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2400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3050033</v>
      </c>
      <c r="BO28" s="449"/>
      <c r="BP28" s="449"/>
      <c r="BQ28" s="449"/>
      <c r="BR28" s="449"/>
      <c r="BS28" s="449"/>
      <c r="BT28" s="449"/>
      <c r="BU28" s="450"/>
      <c r="BV28" s="448">
        <v>2569738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2250</v>
      </c>
      <c r="R29" s="373"/>
      <c r="S29" s="373"/>
      <c r="T29" s="373"/>
      <c r="U29" s="373"/>
      <c r="V29" s="374"/>
      <c r="W29" s="463"/>
      <c r="X29" s="464"/>
      <c r="Y29" s="465"/>
      <c r="Z29" s="375" t="s">
        <v>177</v>
      </c>
      <c r="AA29" s="376"/>
      <c r="AB29" s="376"/>
      <c r="AC29" s="376"/>
      <c r="AD29" s="376"/>
      <c r="AE29" s="376"/>
      <c r="AF29" s="376"/>
      <c r="AG29" s="377"/>
      <c r="AH29" s="372">
        <v>161</v>
      </c>
      <c r="AI29" s="373"/>
      <c r="AJ29" s="373"/>
      <c r="AK29" s="373"/>
      <c r="AL29" s="374"/>
      <c r="AM29" s="372">
        <v>498023</v>
      </c>
      <c r="AN29" s="373"/>
      <c r="AO29" s="373"/>
      <c r="AP29" s="373"/>
      <c r="AQ29" s="373"/>
      <c r="AR29" s="374"/>
      <c r="AS29" s="372">
        <v>3093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2986753</v>
      </c>
      <c r="BO29" s="420"/>
      <c r="BP29" s="420"/>
      <c r="BQ29" s="420"/>
      <c r="BR29" s="420"/>
      <c r="BS29" s="420"/>
      <c r="BT29" s="420"/>
      <c r="BU29" s="421"/>
      <c r="BV29" s="419">
        <v>3098442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93.8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5487324</v>
      </c>
      <c r="BO30" s="454"/>
      <c r="BP30" s="454"/>
      <c r="BQ30" s="454"/>
      <c r="BR30" s="454"/>
      <c r="BS30" s="454"/>
      <c r="BT30" s="454"/>
      <c r="BU30" s="455"/>
      <c r="BV30" s="453">
        <v>5506462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南部町国民健康保険特別会計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南部町病院事業会計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IF('各会計、関係団体の財政状況及び健全化判断比率'!B33="","",'各会計、関係団体の財政状況及び健全化判断比率'!B33)</f>
        <v>南部町営地方卸売市場特別会計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八戸地域広域市町村圏事務組合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南部町健康増進公社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南部町学校給食センター特別会計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南部町介護保険特別会計（保険事業勘定）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IF('各会計、関係団体の財政状況及び健全化判断比率'!B34="","",'各会計、関係団体の財政状況及び健全化判断比率'!B34)</f>
        <v>南部町公共下水道事業特別会計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三戸地区環境整備事務組合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南部町農林漁業体験実習館事業特別会計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南部町後期高齢者医療特別会計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11</v>
      </c>
      <c r="BF36" s="367"/>
      <c r="BG36" s="368" t="str">
        <f>IF('各会計、関係団体の財政状況及び健全化判断比率'!B35="","",'各会計、関係団体の財政状況及び健全化判断比率'!B35)</f>
        <v>南部町農業集落排水事業特別会計</v>
      </c>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田子高原広域事務組合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南部町介護保険特別会計（介護サービス事業勘定）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青森県後期高齢者医療広域連合（一般会計）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青森県後期高齢者医療広域連合（特別会計）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青森県市町村総合事務組合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青森県市町村職員退職手当組合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青森県交通災害共済組合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八戸圏域水道企業団</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6AseYKiWXGuB13HS+qBAtk7PJ/yg0ek5EVJl21/ucfCyKkDKodmK4+rnzPu5HHBVDfyYdcZUtAKfpCvEJw2Hg==" saltValue="vVHhlwYEoLQ5Yvt/gav4U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9" workbookViewId="0">
      <selection activeCell="B50" sqref="A1:XFD1048576"/>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1701822</v>
      </c>
      <c r="S5" s="674"/>
      <c r="T5" s="674"/>
      <c r="U5" s="674"/>
      <c r="V5" s="674"/>
      <c r="W5" s="674"/>
      <c r="X5" s="674"/>
      <c r="Y5" s="702"/>
      <c r="Z5" s="715">
        <v>14.3</v>
      </c>
      <c r="AA5" s="715"/>
      <c r="AB5" s="715"/>
      <c r="AC5" s="715"/>
      <c r="AD5" s="716">
        <v>1701822</v>
      </c>
      <c r="AE5" s="716"/>
      <c r="AF5" s="716"/>
      <c r="AG5" s="716"/>
      <c r="AH5" s="716"/>
      <c r="AI5" s="716"/>
      <c r="AJ5" s="716"/>
      <c r="AK5" s="716"/>
      <c r="AL5" s="703">
        <v>25.2</v>
      </c>
      <c r="AM5" s="685"/>
      <c r="AN5" s="685"/>
      <c r="AO5" s="704"/>
      <c r="AP5" s="676" t="s">
        <v>216</v>
      </c>
      <c r="AQ5" s="677"/>
      <c r="AR5" s="677"/>
      <c r="AS5" s="677"/>
      <c r="AT5" s="677"/>
      <c r="AU5" s="677"/>
      <c r="AV5" s="677"/>
      <c r="AW5" s="677"/>
      <c r="AX5" s="677"/>
      <c r="AY5" s="677"/>
      <c r="AZ5" s="677"/>
      <c r="BA5" s="677"/>
      <c r="BB5" s="677"/>
      <c r="BC5" s="677"/>
      <c r="BD5" s="677"/>
      <c r="BE5" s="677"/>
      <c r="BF5" s="678"/>
      <c r="BG5" s="621">
        <v>1701822</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150653</v>
      </c>
      <c r="S6" s="622"/>
      <c r="T6" s="622"/>
      <c r="U6" s="622"/>
      <c r="V6" s="622"/>
      <c r="W6" s="622"/>
      <c r="X6" s="622"/>
      <c r="Y6" s="623"/>
      <c r="Z6" s="659">
        <v>1.3</v>
      </c>
      <c r="AA6" s="659"/>
      <c r="AB6" s="659"/>
      <c r="AC6" s="659"/>
      <c r="AD6" s="660">
        <v>150653</v>
      </c>
      <c r="AE6" s="660"/>
      <c r="AF6" s="660"/>
      <c r="AG6" s="660"/>
      <c r="AH6" s="660"/>
      <c r="AI6" s="660"/>
      <c r="AJ6" s="660"/>
      <c r="AK6" s="660"/>
      <c r="AL6" s="624">
        <v>2.2000000000000002</v>
      </c>
      <c r="AM6" s="625"/>
      <c r="AN6" s="625"/>
      <c r="AO6" s="661"/>
      <c r="AP6" s="618" t="s">
        <v>221</v>
      </c>
      <c r="AQ6" s="619"/>
      <c r="AR6" s="619"/>
      <c r="AS6" s="619"/>
      <c r="AT6" s="619"/>
      <c r="AU6" s="619"/>
      <c r="AV6" s="619"/>
      <c r="AW6" s="619"/>
      <c r="AX6" s="619"/>
      <c r="AY6" s="619"/>
      <c r="AZ6" s="619"/>
      <c r="BA6" s="619"/>
      <c r="BB6" s="619"/>
      <c r="BC6" s="619"/>
      <c r="BD6" s="619"/>
      <c r="BE6" s="619"/>
      <c r="BF6" s="620"/>
      <c r="BG6" s="621">
        <v>1701822</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98160</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98160</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534</v>
      </c>
      <c r="S7" s="622"/>
      <c r="T7" s="622"/>
      <c r="U7" s="622"/>
      <c r="V7" s="622"/>
      <c r="W7" s="622"/>
      <c r="X7" s="622"/>
      <c r="Y7" s="623"/>
      <c r="Z7" s="659">
        <v>0</v>
      </c>
      <c r="AA7" s="659"/>
      <c r="AB7" s="659"/>
      <c r="AC7" s="659"/>
      <c r="AD7" s="660">
        <v>534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607958</v>
      </c>
      <c r="BH7" s="622"/>
      <c r="BI7" s="622"/>
      <c r="BJ7" s="622"/>
      <c r="BK7" s="622"/>
      <c r="BL7" s="622"/>
      <c r="BM7" s="622"/>
      <c r="BN7" s="623"/>
      <c r="BO7" s="659">
        <v>35.700000000000003</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2244965</v>
      </c>
      <c r="CS7" s="622"/>
      <c r="CT7" s="622"/>
      <c r="CU7" s="622"/>
      <c r="CV7" s="622"/>
      <c r="CW7" s="622"/>
      <c r="CX7" s="622"/>
      <c r="CY7" s="623"/>
      <c r="CZ7" s="659">
        <v>19.3</v>
      </c>
      <c r="DA7" s="659"/>
      <c r="DB7" s="659"/>
      <c r="DC7" s="659"/>
      <c r="DD7" s="627">
        <v>91519</v>
      </c>
      <c r="DE7" s="622"/>
      <c r="DF7" s="622"/>
      <c r="DG7" s="622"/>
      <c r="DH7" s="622"/>
      <c r="DI7" s="622"/>
      <c r="DJ7" s="622"/>
      <c r="DK7" s="622"/>
      <c r="DL7" s="622"/>
      <c r="DM7" s="622"/>
      <c r="DN7" s="622"/>
      <c r="DO7" s="622"/>
      <c r="DP7" s="623"/>
      <c r="DQ7" s="627">
        <v>1597117</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3986</v>
      </c>
      <c r="S8" s="622"/>
      <c r="T8" s="622"/>
      <c r="U8" s="622"/>
      <c r="V8" s="622"/>
      <c r="W8" s="622"/>
      <c r="X8" s="622"/>
      <c r="Y8" s="623"/>
      <c r="Z8" s="659">
        <v>0</v>
      </c>
      <c r="AA8" s="659"/>
      <c r="AB8" s="659"/>
      <c r="AC8" s="659"/>
      <c r="AD8" s="660">
        <v>3986</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27335</v>
      </c>
      <c r="BH8" s="622"/>
      <c r="BI8" s="622"/>
      <c r="BJ8" s="622"/>
      <c r="BK8" s="622"/>
      <c r="BL8" s="622"/>
      <c r="BM8" s="622"/>
      <c r="BN8" s="623"/>
      <c r="BO8" s="659">
        <v>1.6</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3370796</v>
      </c>
      <c r="CS8" s="622"/>
      <c r="CT8" s="622"/>
      <c r="CU8" s="622"/>
      <c r="CV8" s="622"/>
      <c r="CW8" s="622"/>
      <c r="CX8" s="622"/>
      <c r="CY8" s="623"/>
      <c r="CZ8" s="659">
        <v>29</v>
      </c>
      <c r="DA8" s="659"/>
      <c r="DB8" s="659"/>
      <c r="DC8" s="659"/>
      <c r="DD8" s="627" t="s">
        <v>122</v>
      </c>
      <c r="DE8" s="622"/>
      <c r="DF8" s="622"/>
      <c r="DG8" s="622"/>
      <c r="DH8" s="622"/>
      <c r="DI8" s="622"/>
      <c r="DJ8" s="622"/>
      <c r="DK8" s="622"/>
      <c r="DL8" s="622"/>
      <c r="DM8" s="622"/>
      <c r="DN8" s="622"/>
      <c r="DO8" s="622"/>
      <c r="DP8" s="623"/>
      <c r="DQ8" s="627">
        <v>1568781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4264</v>
      </c>
      <c r="S9" s="622"/>
      <c r="T9" s="622"/>
      <c r="U9" s="622"/>
      <c r="V9" s="622"/>
      <c r="W9" s="622"/>
      <c r="X9" s="622"/>
      <c r="Y9" s="623"/>
      <c r="Z9" s="659">
        <v>0</v>
      </c>
      <c r="AA9" s="659"/>
      <c r="AB9" s="659"/>
      <c r="AC9" s="659"/>
      <c r="AD9" s="660">
        <v>4264</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534152</v>
      </c>
      <c r="BH9" s="622"/>
      <c r="BI9" s="622"/>
      <c r="BJ9" s="622"/>
      <c r="BK9" s="622"/>
      <c r="BL9" s="622"/>
      <c r="BM9" s="622"/>
      <c r="BN9" s="623"/>
      <c r="BO9" s="659">
        <v>31.4</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1039474</v>
      </c>
      <c r="CS9" s="622"/>
      <c r="CT9" s="622"/>
      <c r="CU9" s="622"/>
      <c r="CV9" s="622"/>
      <c r="CW9" s="622"/>
      <c r="CX9" s="622"/>
      <c r="CY9" s="623"/>
      <c r="CZ9" s="659">
        <v>8.9</v>
      </c>
      <c r="DA9" s="659"/>
      <c r="DB9" s="659"/>
      <c r="DC9" s="659"/>
      <c r="DD9" s="627">
        <v>68450</v>
      </c>
      <c r="DE9" s="622"/>
      <c r="DF9" s="622"/>
      <c r="DG9" s="622"/>
      <c r="DH9" s="622"/>
      <c r="DI9" s="622"/>
      <c r="DJ9" s="622"/>
      <c r="DK9" s="622"/>
      <c r="DL9" s="622"/>
      <c r="DM9" s="622"/>
      <c r="DN9" s="622"/>
      <c r="DO9" s="622"/>
      <c r="DP9" s="623"/>
      <c r="DQ9" s="627">
        <v>926209</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29479</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29</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29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387155</v>
      </c>
      <c r="S11" s="622"/>
      <c r="T11" s="622"/>
      <c r="U11" s="622"/>
      <c r="V11" s="622"/>
      <c r="W11" s="622"/>
      <c r="X11" s="622"/>
      <c r="Y11" s="623"/>
      <c r="Z11" s="624">
        <v>3.3</v>
      </c>
      <c r="AA11" s="625"/>
      <c r="AB11" s="625"/>
      <c r="AC11" s="626"/>
      <c r="AD11" s="627">
        <v>387155</v>
      </c>
      <c r="AE11" s="622"/>
      <c r="AF11" s="622"/>
      <c r="AG11" s="622"/>
      <c r="AH11" s="622"/>
      <c r="AI11" s="622"/>
      <c r="AJ11" s="622"/>
      <c r="AK11" s="623"/>
      <c r="AL11" s="624">
        <v>5.7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16992</v>
      </c>
      <c r="BH11" s="622"/>
      <c r="BI11" s="622"/>
      <c r="BJ11" s="622"/>
      <c r="BK11" s="622"/>
      <c r="BL11" s="622"/>
      <c r="BM11" s="622"/>
      <c r="BN11" s="623"/>
      <c r="BO11" s="659">
        <v>1</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713807</v>
      </c>
      <c r="CS11" s="622"/>
      <c r="CT11" s="622"/>
      <c r="CU11" s="622"/>
      <c r="CV11" s="622"/>
      <c r="CW11" s="622"/>
      <c r="CX11" s="622"/>
      <c r="CY11" s="623"/>
      <c r="CZ11" s="659">
        <v>6.1</v>
      </c>
      <c r="DA11" s="659"/>
      <c r="DB11" s="659"/>
      <c r="DC11" s="659"/>
      <c r="DD11" s="627">
        <v>76263</v>
      </c>
      <c r="DE11" s="622"/>
      <c r="DF11" s="622"/>
      <c r="DG11" s="622"/>
      <c r="DH11" s="622"/>
      <c r="DI11" s="622"/>
      <c r="DJ11" s="622"/>
      <c r="DK11" s="622"/>
      <c r="DL11" s="622"/>
      <c r="DM11" s="622"/>
      <c r="DN11" s="622"/>
      <c r="DO11" s="622"/>
      <c r="DP11" s="623"/>
      <c r="DQ11" s="627">
        <v>521444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920604</v>
      </c>
      <c r="BH12" s="622"/>
      <c r="BI12" s="622"/>
      <c r="BJ12" s="622"/>
      <c r="BK12" s="622"/>
      <c r="BL12" s="622"/>
      <c r="BM12" s="622"/>
      <c r="BN12" s="623"/>
      <c r="BO12" s="659">
        <v>54.1</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608527</v>
      </c>
      <c r="CS12" s="622"/>
      <c r="CT12" s="622"/>
      <c r="CU12" s="622"/>
      <c r="CV12" s="622"/>
      <c r="CW12" s="622"/>
      <c r="CX12" s="622"/>
      <c r="CY12" s="623"/>
      <c r="CZ12" s="659">
        <v>5.2</v>
      </c>
      <c r="DA12" s="659"/>
      <c r="DB12" s="659"/>
      <c r="DC12" s="659"/>
      <c r="DD12" s="627">
        <v>8247</v>
      </c>
      <c r="DE12" s="622"/>
      <c r="DF12" s="622"/>
      <c r="DG12" s="622"/>
      <c r="DH12" s="622"/>
      <c r="DI12" s="622"/>
      <c r="DJ12" s="622"/>
      <c r="DK12" s="622"/>
      <c r="DL12" s="622"/>
      <c r="DM12" s="622"/>
      <c r="DN12" s="622"/>
      <c r="DO12" s="622"/>
      <c r="DP12" s="623"/>
      <c r="DQ12" s="627">
        <v>494858</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918490</v>
      </c>
      <c r="BH13" s="622"/>
      <c r="BI13" s="622"/>
      <c r="BJ13" s="622"/>
      <c r="BK13" s="622"/>
      <c r="BL13" s="622"/>
      <c r="BM13" s="622"/>
      <c r="BN13" s="623"/>
      <c r="BO13" s="659">
        <v>54</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783737</v>
      </c>
      <c r="CS13" s="622"/>
      <c r="CT13" s="622"/>
      <c r="CU13" s="622"/>
      <c r="CV13" s="622"/>
      <c r="CW13" s="622"/>
      <c r="CX13" s="622"/>
      <c r="CY13" s="623"/>
      <c r="CZ13" s="659">
        <v>6.7</v>
      </c>
      <c r="DA13" s="659"/>
      <c r="DB13" s="659"/>
      <c r="DC13" s="659"/>
      <c r="DD13" s="627">
        <v>358805</v>
      </c>
      <c r="DE13" s="622"/>
      <c r="DF13" s="622"/>
      <c r="DG13" s="622"/>
      <c r="DH13" s="622"/>
      <c r="DI13" s="622"/>
      <c r="DJ13" s="622"/>
      <c r="DK13" s="622"/>
      <c r="DL13" s="622"/>
      <c r="DM13" s="622"/>
      <c r="DN13" s="622"/>
      <c r="DO13" s="622"/>
      <c r="DP13" s="623"/>
      <c r="DQ13" s="627">
        <v>475528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782</v>
      </c>
      <c r="S14" s="622"/>
      <c r="T14" s="622"/>
      <c r="U14" s="622"/>
      <c r="V14" s="622"/>
      <c r="W14" s="622"/>
      <c r="X14" s="622"/>
      <c r="Y14" s="623"/>
      <c r="Z14" s="659">
        <v>0</v>
      </c>
      <c r="AA14" s="659"/>
      <c r="AB14" s="659"/>
      <c r="AC14" s="659"/>
      <c r="AD14" s="660">
        <v>782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76871</v>
      </c>
      <c r="BH14" s="622"/>
      <c r="BI14" s="622"/>
      <c r="BJ14" s="622"/>
      <c r="BK14" s="622"/>
      <c r="BL14" s="622"/>
      <c r="BM14" s="622"/>
      <c r="BN14" s="623"/>
      <c r="BO14" s="659">
        <v>4.5</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471450</v>
      </c>
      <c r="CS14" s="622"/>
      <c r="CT14" s="622"/>
      <c r="CU14" s="622"/>
      <c r="CV14" s="622"/>
      <c r="CW14" s="622"/>
      <c r="CX14" s="622"/>
      <c r="CY14" s="623"/>
      <c r="CZ14" s="659">
        <v>4.0999999999999996</v>
      </c>
      <c r="DA14" s="659"/>
      <c r="DB14" s="659"/>
      <c r="DC14" s="659"/>
      <c r="DD14" s="627">
        <v>47544</v>
      </c>
      <c r="DE14" s="622"/>
      <c r="DF14" s="622"/>
      <c r="DG14" s="622"/>
      <c r="DH14" s="622"/>
      <c r="DI14" s="622"/>
      <c r="DJ14" s="622"/>
      <c r="DK14" s="622"/>
      <c r="DL14" s="622"/>
      <c r="DM14" s="622"/>
      <c r="DN14" s="622"/>
      <c r="DO14" s="622"/>
      <c r="DP14" s="623"/>
      <c r="DQ14" s="627">
        <v>424304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96389</v>
      </c>
      <c r="BH15" s="622"/>
      <c r="BI15" s="622"/>
      <c r="BJ15" s="622"/>
      <c r="BK15" s="622"/>
      <c r="BL15" s="622"/>
      <c r="BM15" s="622"/>
      <c r="BN15" s="623"/>
      <c r="BO15" s="659">
        <v>5.7</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1075123</v>
      </c>
      <c r="CS15" s="622"/>
      <c r="CT15" s="622"/>
      <c r="CU15" s="622"/>
      <c r="CV15" s="622"/>
      <c r="CW15" s="622"/>
      <c r="CX15" s="622"/>
      <c r="CY15" s="623"/>
      <c r="CZ15" s="659">
        <v>9.3000000000000007</v>
      </c>
      <c r="DA15" s="659"/>
      <c r="DB15" s="659"/>
      <c r="DC15" s="659"/>
      <c r="DD15" s="627">
        <v>221058</v>
      </c>
      <c r="DE15" s="622"/>
      <c r="DF15" s="622"/>
      <c r="DG15" s="622"/>
      <c r="DH15" s="622"/>
      <c r="DI15" s="622"/>
      <c r="DJ15" s="622"/>
      <c r="DK15" s="622"/>
      <c r="DL15" s="622"/>
      <c r="DM15" s="622"/>
      <c r="DN15" s="622"/>
      <c r="DO15" s="622"/>
      <c r="DP15" s="623"/>
      <c r="DQ15" s="627">
        <v>837329</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13517</v>
      </c>
      <c r="S16" s="622"/>
      <c r="T16" s="622"/>
      <c r="U16" s="622"/>
      <c r="V16" s="622"/>
      <c r="W16" s="622"/>
      <c r="X16" s="622"/>
      <c r="Y16" s="623"/>
      <c r="Z16" s="659">
        <v>0.1</v>
      </c>
      <c r="AA16" s="659"/>
      <c r="AB16" s="659"/>
      <c r="AC16" s="659"/>
      <c r="AD16" s="660">
        <v>13517</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3972</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788</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17214</v>
      </c>
      <c r="S17" s="622"/>
      <c r="T17" s="622"/>
      <c r="U17" s="622"/>
      <c r="V17" s="622"/>
      <c r="W17" s="622"/>
      <c r="X17" s="622"/>
      <c r="Y17" s="623"/>
      <c r="Z17" s="659">
        <v>0.1</v>
      </c>
      <c r="AA17" s="659"/>
      <c r="AB17" s="659"/>
      <c r="AC17" s="659"/>
      <c r="AD17" s="660">
        <v>17214</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1207528</v>
      </c>
      <c r="CS17" s="622"/>
      <c r="CT17" s="622"/>
      <c r="CU17" s="622"/>
      <c r="CV17" s="622"/>
      <c r="CW17" s="622"/>
      <c r="CX17" s="622"/>
      <c r="CY17" s="623"/>
      <c r="CZ17" s="659">
        <v>10.4</v>
      </c>
      <c r="DA17" s="659"/>
      <c r="DB17" s="659"/>
      <c r="DC17" s="659"/>
      <c r="DD17" s="627" t="s">
        <v>122</v>
      </c>
      <c r="DE17" s="622"/>
      <c r="DF17" s="622"/>
      <c r="DG17" s="622"/>
      <c r="DH17" s="622"/>
      <c r="DI17" s="622"/>
      <c r="DJ17" s="622"/>
      <c r="DK17" s="622"/>
      <c r="DL17" s="622"/>
      <c r="DM17" s="622"/>
      <c r="DN17" s="622"/>
      <c r="DO17" s="622"/>
      <c r="DP17" s="623"/>
      <c r="DQ17" s="627">
        <v>1189339</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11684</v>
      </c>
      <c r="S18" s="622"/>
      <c r="T18" s="622"/>
      <c r="U18" s="622"/>
      <c r="V18" s="622"/>
      <c r="W18" s="622"/>
      <c r="X18" s="622"/>
      <c r="Y18" s="623"/>
      <c r="Z18" s="659">
        <v>0.1</v>
      </c>
      <c r="AA18" s="659"/>
      <c r="AB18" s="659"/>
      <c r="AC18" s="659"/>
      <c r="AD18" s="660">
        <v>11684</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11317</v>
      </c>
      <c r="S19" s="622"/>
      <c r="T19" s="622"/>
      <c r="U19" s="622"/>
      <c r="V19" s="622"/>
      <c r="W19" s="622"/>
      <c r="X19" s="622"/>
      <c r="Y19" s="623"/>
      <c r="Z19" s="659">
        <v>0.1</v>
      </c>
      <c r="AA19" s="659"/>
      <c r="AB19" s="659"/>
      <c r="AC19" s="659"/>
      <c r="AD19" s="660">
        <v>11317</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367</v>
      </c>
      <c r="S20" s="622"/>
      <c r="T20" s="622"/>
      <c r="U20" s="622"/>
      <c r="V20" s="622"/>
      <c r="W20" s="622"/>
      <c r="X20" s="622"/>
      <c r="Y20" s="623"/>
      <c r="Z20" s="659">
        <v>0</v>
      </c>
      <c r="AA20" s="659"/>
      <c r="AB20" s="659"/>
      <c r="AC20" s="659"/>
      <c r="AD20" s="660">
        <v>367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11617568</v>
      </c>
      <c r="CS20" s="622"/>
      <c r="CT20" s="622"/>
      <c r="CU20" s="622"/>
      <c r="CV20" s="622"/>
      <c r="CW20" s="622"/>
      <c r="CX20" s="622"/>
      <c r="CY20" s="623"/>
      <c r="CZ20" s="659">
        <v>100</v>
      </c>
      <c r="DA20" s="659"/>
      <c r="DB20" s="659"/>
      <c r="DC20" s="659"/>
      <c r="DD20" s="627">
        <v>871886</v>
      </c>
      <c r="DE20" s="622"/>
      <c r="DF20" s="622"/>
      <c r="DG20" s="622"/>
      <c r="DH20" s="622"/>
      <c r="DI20" s="622"/>
      <c r="DJ20" s="622"/>
      <c r="DK20" s="622"/>
      <c r="DL20" s="622"/>
      <c r="DM20" s="622"/>
      <c r="DN20" s="622"/>
      <c r="DO20" s="622"/>
      <c r="DP20" s="623"/>
      <c r="DQ20" s="627">
        <v>8133886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5012955</v>
      </c>
      <c r="S21" s="622"/>
      <c r="T21" s="622"/>
      <c r="U21" s="622"/>
      <c r="V21" s="622"/>
      <c r="W21" s="622"/>
      <c r="X21" s="622"/>
      <c r="Y21" s="623"/>
      <c r="Z21" s="659">
        <v>42.2</v>
      </c>
      <c r="AA21" s="659"/>
      <c r="AB21" s="659"/>
      <c r="AC21" s="659"/>
      <c r="AD21" s="660">
        <v>4431567</v>
      </c>
      <c r="AE21" s="660"/>
      <c r="AF21" s="660"/>
      <c r="AG21" s="660"/>
      <c r="AH21" s="660"/>
      <c r="AI21" s="660"/>
      <c r="AJ21" s="660"/>
      <c r="AK21" s="660"/>
      <c r="AL21" s="624">
        <v>65.7</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4431567</v>
      </c>
      <c r="S22" s="622"/>
      <c r="T22" s="622"/>
      <c r="U22" s="622"/>
      <c r="V22" s="622"/>
      <c r="W22" s="622"/>
      <c r="X22" s="622"/>
      <c r="Y22" s="623"/>
      <c r="Z22" s="659">
        <v>37.299999999999997</v>
      </c>
      <c r="AA22" s="659"/>
      <c r="AB22" s="659"/>
      <c r="AC22" s="659"/>
      <c r="AD22" s="660">
        <v>4431567</v>
      </c>
      <c r="AE22" s="660"/>
      <c r="AF22" s="660"/>
      <c r="AG22" s="660"/>
      <c r="AH22" s="660"/>
      <c r="AI22" s="660"/>
      <c r="AJ22" s="660"/>
      <c r="AK22" s="660"/>
      <c r="AL22" s="624">
        <v>65.7</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581381</v>
      </c>
      <c r="S23" s="622"/>
      <c r="T23" s="622"/>
      <c r="U23" s="622"/>
      <c r="V23" s="622"/>
      <c r="W23" s="622"/>
      <c r="X23" s="622"/>
      <c r="Y23" s="623"/>
      <c r="Z23" s="659">
        <v>4.9000000000000004</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v>7</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4917000</v>
      </c>
      <c r="CS24" s="674"/>
      <c r="CT24" s="674"/>
      <c r="CU24" s="674"/>
      <c r="CV24" s="674"/>
      <c r="CW24" s="674"/>
      <c r="CX24" s="674"/>
      <c r="CY24" s="702"/>
      <c r="CZ24" s="703">
        <v>42.3</v>
      </c>
      <c r="DA24" s="685"/>
      <c r="DB24" s="685"/>
      <c r="DC24" s="705"/>
      <c r="DD24" s="701">
        <v>3268038</v>
      </c>
      <c r="DE24" s="674"/>
      <c r="DF24" s="674"/>
      <c r="DG24" s="674"/>
      <c r="DH24" s="674"/>
      <c r="DI24" s="674"/>
      <c r="DJ24" s="674"/>
      <c r="DK24" s="702"/>
      <c r="DL24" s="701">
        <v>2702457</v>
      </c>
      <c r="DM24" s="674"/>
      <c r="DN24" s="674"/>
      <c r="DO24" s="674"/>
      <c r="DP24" s="674"/>
      <c r="DQ24" s="674"/>
      <c r="DR24" s="674"/>
      <c r="DS24" s="674"/>
      <c r="DT24" s="674"/>
      <c r="DU24" s="674"/>
      <c r="DV24" s="702"/>
      <c r="DW24" s="703">
        <v>39.9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7304566</v>
      </c>
      <c r="S25" s="622"/>
      <c r="T25" s="622"/>
      <c r="U25" s="622"/>
      <c r="V25" s="622"/>
      <c r="W25" s="622"/>
      <c r="X25" s="622"/>
      <c r="Y25" s="623"/>
      <c r="Z25" s="659">
        <v>61.4</v>
      </c>
      <c r="AA25" s="659"/>
      <c r="AB25" s="659"/>
      <c r="AC25" s="659"/>
      <c r="AD25" s="660">
        <v>6723178</v>
      </c>
      <c r="AE25" s="660"/>
      <c r="AF25" s="660"/>
      <c r="AG25" s="660"/>
      <c r="AH25" s="660"/>
      <c r="AI25" s="660"/>
      <c r="AJ25" s="660"/>
      <c r="AK25" s="660"/>
      <c r="AL25" s="624">
        <v>99.6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1526451</v>
      </c>
      <c r="CS25" s="634"/>
      <c r="CT25" s="634"/>
      <c r="CU25" s="634"/>
      <c r="CV25" s="634"/>
      <c r="CW25" s="634"/>
      <c r="CX25" s="634"/>
      <c r="CY25" s="635"/>
      <c r="CZ25" s="624">
        <v>13.1</v>
      </c>
      <c r="DA25" s="636"/>
      <c r="DB25" s="636"/>
      <c r="DC25" s="637"/>
      <c r="DD25" s="627">
        <v>1459167</v>
      </c>
      <c r="DE25" s="634"/>
      <c r="DF25" s="634"/>
      <c r="DG25" s="634"/>
      <c r="DH25" s="634"/>
      <c r="DI25" s="634"/>
      <c r="DJ25" s="634"/>
      <c r="DK25" s="635"/>
      <c r="DL25" s="627">
        <v>1362158</v>
      </c>
      <c r="DM25" s="634"/>
      <c r="DN25" s="634"/>
      <c r="DO25" s="634"/>
      <c r="DP25" s="634"/>
      <c r="DQ25" s="634"/>
      <c r="DR25" s="634"/>
      <c r="DS25" s="634"/>
      <c r="DT25" s="634"/>
      <c r="DU25" s="634"/>
      <c r="DV25" s="635"/>
      <c r="DW25" s="624">
        <v>20.100000000000001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1798</v>
      </c>
      <c r="S26" s="622"/>
      <c r="T26" s="622"/>
      <c r="U26" s="622"/>
      <c r="V26" s="622"/>
      <c r="W26" s="622"/>
      <c r="X26" s="622"/>
      <c r="Y26" s="623"/>
      <c r="Z26" s="659">
        <v>0</v>
      </c>
      <c r="AA26" s="659"/>
      <c r="AB26" s="659"/>
      <c r="AC26" s="659"/>
      <c r="AD26" s="660">
        <v>1798</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992956</v>
      </c>
      <c r="CS26" s="622"/>
      <c r="CT26" s="622"/>
      <c r="CU26" s="622"/>
      <c r="CV26" s="622"/>
      <c r="CW26" s="622"/>
      <c r="CX26" s="622"/>
      <c r="CY26" s="623"/>
      <c r="CZ26" s="624">
        <v>8.5</v>
      </c>
      <c r="DA26" s="636"/>
      <c r="DB26" s="636"/>
      <c r="DC26" s="637"/>
      <c r="DD26" s="627">
        <v>925672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72899</v>
      </c>
      <c r="S27" s="622"/>
      <c r="T27" s="622"/>
      <c r="U27" s="622"/>
      <c r="V27" s="622"/>
      <c r="W27" s="622"/>
      <c r="X27" s="622"/>
      <c r="Y27" s="623"/>
      <c r="Z27" s="659">
        <v>0.6</v>
      </c>
      <c r="AA27" s="659"/>
      <c r="AB27" s="659"/>
      <c r="AC27" s="659"/>
      <c r="AD27" s="660">
        <v>12206</v>
      </c>
      <c r="AE27" s="660"/>
      <c r="AF27" s="660"/>
      <c r="AG27" s="660"/>
      <c r="AH27" s="660"/>
      <c r="AI27" s="660"/>
      <c r="AJ27" s="660"/>
      <c r="AK27" s="660"/>
      <c r="AL27" s="624">
        <v>0.2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1701822</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2183021</v>
      </c>
      <c r="CS27" s="634"/>
      <c r="CT27" s="634"/>
      <c r="CU27" s="634"/>
      <c r="CV27" s="634"/>
      <c r="CW27" s="634"/>
      <c r="CX27" s="634"/>
      <c r="CY27" s="635"/>
      <c r="CZ27" s="624">
        <v>18.8</v>
      </c>
      <c r="DA27" s="636"/>
      <c r="DB27" s="636"/>
      <c r="DC27" s="637"/>
      <c r="DD27" s="627">
        <v>619532</v>
      </c>
      <c r="DE27" s="634"/>
      <c r="DF27" s="634"/>
      <c r="DG27" s="634"/>
      <c r="DH27" s="634"/>
      <c r="DI27" s="634"/>
      <c r="DJ27" s="634"/>
      <c r="DK27" s="635"/>
      <c r="DL27" s="627">
        <v>150960</v>
      </c>
      <c r="DM27" s="634"/>
      <c r="DN27" s="634"/>
      <c r="DO27" s="634"/>
      <c r="DP27" s="634"/>
      <c r="DQ27" s="634"/>
      <c r="DR27" s="634"/>
      <c r="DS27" s="634"/>
      <c r="DT27" s="634"/>
      <c r="DU27" s="634"/>
      <c r="DV27" s="635"/>
      <c r="DW27" s="624">
        <v>2.2000000000000002</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119501</v>
      </c>
      <c r="S28" s="622"/>
      <c r="T28" s="622"/>
      <c r="U28" s="622"/>
      <c r="V28" s="622"/>
      <c r="W28" s="622"/>
      <c r="X28" s="622"/>
      <c r="Y28" s="623"/>
      <c r="Z28" s="659">
        <v>1</v>
      </c>
      <c r="AA28" s="659"/>
      <c r="AB28" s="659"/>
      <c r="AC28" s="659"/>
      <c r="AD28" s="660">
        <v>3390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1207528</v>
      </c>
      <c r="CS28" s="622"/>
      <c r="CT28" s="622"/>
      <c r="CU28" s="622"/>
      <c r="CV28" s="622"/>
      <c r="CW28" s="622"/>
      <c r="CX28" s="622"/>
      <c r="CY28" s="623"/>
      <c r="CZ28" s="624">
        <v>10.4</v>
      </c>
      <c r="DA28" s="636"/>
      <c r="DB28" s="636"/>
      <c r="DC28" s="637"/>
      <c r="DD28" s="627">
        <v>1189339</v>
      </c>
      <c r="DE28" s="622"/>
      <c r="DF28" s="622"/>
      <c r="DG28" s="622"/>
      <c r="DH28" s="622"/>
      <c r="DI28" s="622"/>
      <c r="DJ28" s="622"/>
      <c r="DK28" s="623"/>
      <c r="DL28" s="627">
        <v>1189339</v>
      </c>
      <c r="DM28" s="622"/>
      <c r="DN28" s="622"/>
      <c r="DO28" s="622"/>
      <c r="DP28" s="622"/>
      <c r="DQ28" s="622"/>
      <c r="DR28" s="622"/>
      <c r="DS28" s="622"/>
      <c r="DT28" s="622"/>
      <c r="DU28" s="622"/>
      <c r="DV28" s="623"/>
      <c r="DW28" s="624">
        <v>17.5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10587</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1207528</v>
      </c>
      <c r="CS29" s="634"/>
      <c r="CT29" s="634"/>
      <c r="CU29" s="634"/>
      <c r="CV29" s="634"/>
      <c r="CW29" s="634"/>
      <c r="CX29" s="634"/>
      <c r="CY29" s="635"/>
      <c r="CZ29" s="624">
        <v>10.4</v>
      </c>
      <c r="DA29" s="636"/>
      <c r="DB29" s="636"/>
      <c r="DC29" s="637"/>
      <c r="DD29" s="627">
        <v>1189339</v>
      </c>
      <c r="DE29" s="634"/>
      <c r="DF29" s="634"/>
      <c r="DG29" s="634"/>
      <c r="DH29" s="634"/>
      <c r="DI29" s="634"/>
      <c r="DJ29" s="634"/>
      <c r="DK29" s="635"/>
      <c r="DL29" s="627">
        <v>1189339</v>
      </c>
      <c r="DM29" s="634"/>
      <c r="DN29" s="634"/>
      <c r="DO29" s="634"/>
      <c r="DP29" s="634"/>
      <c r="DQ29" s="634"/>
      <c r="DR29" s="634"/>
      <c r="DS29" s="634"/>
      <c r="DT29" s="634"/>
      <c r="DU29" s="634"/>
      <c r="DV29" s="635"/>
      <c r="DW29" s="624">
        <v>17.5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1580483</v>
      </c>
      <c r="S30" s="622"/>
      <c r="T30" s="622"/>
      <c r="U30" s="622"/>
      <c r="V30" s="622"/>
      <c r="W30" s="622"/>
      <c r="X30" s="622"/>
      <c r="Y30" s="623"/>
      <c r="Z30" s="659">
        <v>13.3</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1171682</v>
      </c>
      <c r="CS30" s="622"/>
      <c r="CT30" s="622"/>
      <c r="CU30" s="622"/>
      <c r="CV30" s="622"/>
      <c r="CW30" s="622"/>
      <c r="CX30" s="622"/>
      <c r="CY30" s="623"/>
      <c r="CZ30" s="624">
        <v>10.1</v>
      </c>
      <c r="DA30" s="636"/>
      <c r="DB30" s="636"/>
      <c r="DC30" s="637"/>
      <c r="DD30" s="627">
        <v>1154340</v>
      </c>
      <c r="DE30" s="622"/>
      <c r="DF30" s="622"/>
      <c r="DG30" s="622"/>
      <c r="DH30" s="622"/>
      <c r="DI30" s="622"/>
      <c r="DJ30" s="622"/>
      <c r="DK30" s="623"/>
      <c r="DL30" s="627">
        <v>1154340</v>
      </c>
      <c r="DM30" s="622"/>
      <c r="DN30" s="622"/>
      <c r="DO30" s="622"/>
      <c r="DP30" s="622"/>
      <c r="DQ30" s="622"/>
      <c r="DR30" s="622"/>
      <c r="DS30" s="622"/>
      <c r="DT30" s="622"/>
      <c r="DU30" s="622"/>
      <c r="DV30" s="623"/>
      <c r="DW30" s="624">
        <v>17</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98.8</v>
      </c>
      <c r="BH31" s="684"/>
      <c r="BI31" s="684"/>
      <c r="BJ31" s="684"/>
      <c r="BK31" s="684"/>
      <c r="BL31" s="684"/>
      <c r="BM31" s="685">
        <v>96.1</v>
      </c>
      <c r="BN31" s="684"/>
      <c r="BO31" s="684"/>
      <c r="BP31" s="684"/>
      <c r="BQ31" s="686"/>
      <c r="BR31" s="683">
        <v>99</v>
      </c>
      <c r="BS31" s="684"/>
      <c r="BT31" s="684"/>
      <c r="BU31" s="684"/>
      <c r="BV31" s="684"/>
      <c r="BW31" s="684"/>
      <c r="BX31" s="685">
        <v>96.3</v>
      </c>
      <c r="BY31" s="684"/>
      <c r="BZ31" s="684"/>
      <c r="CA31" s="684"/>
      <c r="CB31" s="686"/>
      <c r="CD31" s="642"/>
      <c r="CE31" s="643"/>
      <c r="CF31" s="618" t="s">
        <v>300</v>
      </c>
      <c r="CG31" s="619"/>
      <c r="CH31" s="619"/>
      <c r="CI31" s="619"/>
      <c r="CJ31" s="619"/>
      <c r="CK31" s="619"/>
      <c r="CL31" s="619"/>
      <c r="CM31" s="619"/>
      <c r="CN31" s="619"/>
      <c r="CO31" s="619"/>
      <c r="CP31" s="619"/>
      <c r="CQ31" s="620"/>
      <c r="CR31" s="621">
        <v>35846</v>
      </c>
      <c r="CS31" s="634"/>
      <c r="CT31" s="634"/>
      <c r="CU31" s="634"/>
      <c r="CV31" s="634"/>
      <c r="CW31" s="634"/>
      <c r="CX31" s="634"/>
      <c r="CY31" s="635"/>
      <c r="CZ31" s="624">
        <v>0.3</v>
      </c>
      <c r="DA31" s="636"/>
      <c r="DB31" s="636"/>
      <c r="DC31" s="637"/>
      <c r="DD31" s="627">
        <v>34999</v>
      </c>
      <c r="DE31" s="634"/>
      <c r="DF31" s="634"/>
      <c r="DG31" s="634"/>
      <c r="DH31" s="634"/>
      <c r="DI31" s="634"/>
      <c r="DJ31" s="634"/>
      <c r="DK31" s="635"/>
      <c r="DL31" s="627">
        <v>34999</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779370</v>
      </c>
      <c r="S32" s="622"/>
      <c r="T32" s="622"/>
      <c r="U32" s="622"/>
      <c r="V32" s="622"/>
      <c r="W32" s="622"/>
      <c r="X32" s="622"/>
      <c r="Y32" s="623"/>
      <c r="Z32" s="659">
        <v>6.6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98.6</v>
      </c>
      <c r="BH32" s="634"/>
      <c r="BI32" s="634"/>
      <c r="BJ32" s="634"/>
      <c r="BK32" s="634"/>
      <c r="BL32" s="634"/>
      <c r="BM32" s="625">
        <v>96.3</v>
      </c>
      <c r="BN32" s="634"/>
      <c r="BO32" s="634"/>
      <c r="BP32" s="634"/>
      <c r="BQ32" s="657"/>
      <c r="BR32" s="692">
        <v>98.7</v>
      </c>
      <c r="BS32" s="634"/>
      <c r="BT32" s="634"/>
      <c r="BU32" s="634"/>
      <c r="BV32" s="634"/>
      <c r="BW32" s="634"/>
      <c r="BX32" s="625">
        <v>96.6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113541</v>
      </c>
      <c r="S33" s="622"/>
      <c r="T33" s="622"/>
      <c r="U33" s="622"/>
      <c r="V33" s="622"/>
      <c r="W33" s="622"/>
      <c r="X33" s="622"/>
      <c r="Y33" s="623"/>
      <c r="Z33" s="659">
        <v>1</v>
      </c>
      <c r="AA33" s="659"/>
      <c r="AB33" s="659"/>
      <c r="AC33" s="659"/>
      <c r="AD33" s="660">
        <v>5096</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98.8</v>
      </c>
      <c r="BH33" s="606"/>
      <c r="BI33" s="606"/>
      <c r="BJ33" s="606"/>
      <c r="BK33" s="606"/>
      <c r="BL33" s="606"/>
      <c r="BM33" s="652">
        <v>95.6</v>
      </c>
      <c r="BN33" s="606"/>
      <c r="BO33" s="606"/>
      <c r="BP33" s="606"/>
      <c r="BQ33" s="669"/>
      <c r="BR33" s="682">
        <v>99</v>
      </c>
      <c r="BS33" s="606"/>
      <c r="BT33" s="606"/>
      <c r="BU33" s="606"/>
      <c r="BV33" s="606"/>
      <c r="BW33" s="606"/>
      <c r="BX33" s="652">
        <v>95.8</v>
      </c>
      <c r="BY33" s="606"/>
      <c r="BZ33" s="606"/>
      <c r="CA33" s="606"/>
      <c r="CB33" s="669"/>
      <c r="CD33" s="618" t="s">
        <v>307</v>
      </c>
      <c r="CE33" s="619"/>
      <c r="CF33" s="619"/>
      <c r="CG33" s="619"/>
      <c r="CH33" s="619"/>
      <c r="CI33" s="619"/>
      <c r="CJ33" s="619"/>
      <c r="CK33" s="619"/>
      <c r="CL33" s="619"/>
      <c r="CM33" s="619"/>
      <c r="CN33" s="619"/>
      <c r="CO33" s="619"/>
      <c r="CP33" s="619"/>
      <c r="CQ33" s="620"/>
      <c r="CR33" s="621">
        <v>5824710</v>
      </c>
      <c r="CS33" s="634"/>
      <c r="CT33" s="634"/>
      <c r="CU33" s="634"/>
      <c r="CV33" s="634"/>
      <c r="CW33" s="634"/>
      <c r="CX33" s="634"/>
      <c r="CY33" s="635"/>
      <c r="CZ33" s="624">
        <v>50.1</v>
      </c>
      <c r="DA33" s="636"/>
      <c r="DB33" s="636"/>
      <c r="DC33" s="637"/>
      <c r="DD33" s="627">
        <v>4530520</v>
      </c>
      <c r="DE33" s="634"/>
      <c r="DF33" s="634"/>
      <c r="DG33" s="634"/>
      <c r="DH33" s="634"/>
      <c r="DI33" s="634"/>
      <c r="DJ33" s="634"/>
      <c r="DK33" s="635"/>
      <c r="DL33" s="627">
        <v>2934963</v>
      </c>
      <c r="DM33" s="634"/>
      <c r="DN33" s="634"/>
      <c r="DO33" s="634"/>
      <c r="DP33" s="634"/>
      <c r="DQ33" s="634"/>
      <c r="DR33" s="634"/>
      <c r="DS33" s="634"/>
      <c r="DT33" s="634"/>
      <c r="DU33" s="634"/>
      <c r="DV33" s="635"/>
      <c r="DW33" s="624">
        <v>43.3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432860</v>
      </c>
      <c r="S34" s="622"/>
      <c r="T34" s="622"/>
      <c r="U34" s="622"/>
      <c r="V34" s="622"/>
      <c r="W34" s="622"/>
      <c r="X34" s="622"/>
      <c r="Y34" s="623"/>
      <c r="Z34" s="659">
        <v>3.6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2059581</v>
      </c>
      <c r="CS34" s="622"/>
      <c r="CT34" s="622"/>
      <c r="CU34" s="622"/>
      <c r="CV34" s="622"/>
      <c r="CW34" s="622"/>
      <c r="CX34" s="622"/>
      <c r="CY34" s="623"/>
      <c r="CZ34" s="624">
        <v>17.7</v>
      </c>
      <c r="DA34" s="636"/>
      <c r="DB34" s="636"/>
      <c r="DC34" s="637"/>
      <c r="DD34" s="627">
        <v>1645837</v>
      </c>
      <c r="DE34" s="622"/>
      <c r="DF34" s="622"/>
      <c r="DG34" s="622"/>
      <c r="DH34" s="622"/>
      <c r="DI34" s="622"/>
      <c r="DJ34" s="622"/>
      <c r="DK34" s="623"/>
      <c r="DL34" s="627">
        <v>908883</v>
      </c>
      <c r="DM34" s="622"/>
      <c r="DN34" s="622"/>
      <c r="DO34" s="622"/>
      <c r="DP34" s="622"/>
      <c r="DQ34" s="622"/>
      <c r="DR34" s="622"/>
      <c r="DS34" s="622"/>
      <c r="DT34" s="622"/>
      <c r="DU34" s="622"/>
      <c r="DV34" s="623"/>
      <c r="DW34" s="624">
        <v>13.4</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854476</v>
      </c>
      <c r="S35" s="622"/>
      <c r="T35" s="622"/>
      <c r="U35" s="622"/>
      <c r="V35" s="622"/>
      <c r="W35" s="622"/>
      <c r="X35" s="622"/>
      <c r="Y35" s="623"/>
      <c r="Z35" s="659">
        <v>7.2</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176509</v>
      </c>
      <c r="CS35" s="634"/>
      <c r="CT35" s="634"/>
      <c r="CU35" s="634"/>
      <c r="CV35" s="634"/>
      <c r="CW35" s="634"/>
      <c r="CX35" s="634"/>
      <c r="CY35" s="635"/>
      <c r="CZ35" s="624">
        <v>1.5</v>
      </c>
      <c r="DA35" s="636"/>
      <c r="DB35" s="636"/>
      <c r="DC35" s="637"/>
      <c r="DD35" s="627">
        <v>176509</v>
      </c>
      <c r="DE35" s="634"/>
      <c r="DF35" s="634"/>
      <c r="DG35" s="634"/>
      <c r="DH35" s="634"/>
      <c r="DI35" s="634"/>
      <c r="DJ35" s="634"/>
      <c r="DK35" s="635"/>
      <c r="DL35" s="627">
        <v>67743</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121541</v>
      </c>
      <c r="S36" s="622"/>
      <c r="T36" s="622"/>
      <c r="U36" s="622"/>
      <c r="V36" s="622"/>
      <c r="W36" s="622"/>
      <c r="X36" s="622"/>
      <c r="Y36" s="623"/>
      <c r="Z36" s="659">
        <v>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1484519</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2254</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1695482</v>
      </c>
      <c r="CS36" s="622"/>
      <c r="CT36" s="622"/>
      <c r="CU36" s="622"/>
      <c r="CV36" s="622"/>
      <c r="CW36" s="622"/>
      <c r="CX36" s="622"/>
      <c r="CY36" s="623"/>
      <c r="CZ36" s="624">
        <v>14.6</v>
      </c>
      <c r="DA36" s="636"/>
      <c r="DB36" s="636"/>
      <c r="DC36" s="637"/>
      <c r="DD36" s="627">
        <v>1458329</v>
      </c>
      <c r="DE36" s="622"/>
      <c r="DF36" s="622"/>
      <c r="DG36" s="622"/>
      <c r="DH36" s="622"/>
      <c r="DI36" s="622"/>
      <c r="DJ36" s="622"/>
      <c r="DK36" s="623"/>
      <c r="DL36" s="627">
        <v>920652</v>
      </c>
      <c r="DM36" s="622"/>
      <c r="DN36" s="622"/>
      <c r="DO36" s="622"/>
      <c r="DP36" s="622"/>
      <c r="DQ36" s="622"/>
      <c r="DR36" s="622"/>
      <c r="DS36" s="622"/>
      <c r="DT36" s="622"/>
      <c r="DU36" s="622"/>
      <c r="DV36" s="623"/>
      <c r="DW36" s="624">
        <v>13.6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107119</v>
      </c>
      <c r="S37" s="622"/>
      <c r="T37" s="622"/>
      <c r="U37" s="622"/>
      <c r="V37" s="622"/>
      <c r="W37" s="622"/>
      <c r="X37" s="622"/>
      <c r="Y37" s="623"/>
      <c r="Z37" s="659">
        <v>0.9</v>
      </c>
      <c r="AA37" s="659"/>
      <c r="AB37" s="659"/>
      <c r="AC37" s="659"/>
      <c r="AD37" s="660">
        <v>1380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300000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-28170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667404</v>
      </c>
      <c r="CS37" s="634"/>
      <c r="CT37" s="634"/>
      <c r="CU37" s="634"/>
      <c r="CV37" s="634"/>
      <c r="CW37" s="634"/>
      <c r="CX37" s="634"/>
      <c r="CY37" s="635"/>
      <c r="CZ37" s="624">
        <v>5.7</v>
      </c>
      <c r="DA37" s="636"/>
      <c r="DB37" s="636"/>
      <c r="DC37" s="637"/>
      <c r="DD37" s="627">
        <v>632604</v>
      </c>
      <c r="DE37" s="634"/>
      <c r="DF37" s="634"/>
      <c r="DG37" s="634"/>
      <c r="DH37" s="634"/>
      <c r="DI37" s="634"/>
      <c r="DJ37" s="634"/>
      <c r="DK37" s="635"/>
      <c r="DL37" s="627">
        <v>632604</v>
      </c>
      <c r="DM37" s="634"/>
      <c r="DN37" s="634"/>
      <c r="DO37" s="634"/>
      <c r="DP37" s="634"/>
      <c r="DQ37" s="634"/>
      <c r="DR37" s="634"/>
      <c r="DS37" s="634"/>
      <c r="DT37" s="634"/>
      <c r="DU37" s="634"/>
      <c r="DV37" s="635"/>
      <c r="DW37" s="624">
        <v>9.3000000000000007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393133</v>
      </c>
      <c r="S38" s="622"/>
      <c r="T38" s="622"/>
      <c r="U38" s="622"/>
      <c r="V38" s="622"/>
      <c r="W38" s="622"/>
      <c r="X38" s="622"/>
      <c r="Y38" s="623"/>
      <c r="Z38" s="659">
        <v>3.3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247904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2664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1227132</v>
      </c>
      <c r="CS38" s="622"/>
      <c r="CT38" s="622"/>
      <c r="CU38" s="622"/>
      <c r="CV38" s="622"/>
      <c r="CW38" s="622"/>
      <c r="CX38" s="622"/>
      <c r="CY38" s="623"/>
      <c r="CZ38" s="624">
        <v>10.6</v>
      </c>
      <c r="DA38" s="636"/>
      <c r="DB38" s="636"/>
      <c r="DC38" s="637"/>
      <c r="DD38" s="627">
        <v>1037685</v>
      </c>
      <c r="DE38" s="622"/>
      <c r="DF38" s="622"/>
      <c r="DG38" s="622"/>
      <c r="DH38" s="622"/>
      <c r="DI38" s="622"/>
      <c r="DJ38" s="622"/>
      <c r="DK38" s="623"/>
      <c r="DL38" s="627">
        <v>1037685</v>
      </c>
      <c r="DM38" s="622"/>
      <c r="DN38" s="622"/>
      <c r="DO38" s="622"/>
      <c r="DP38" s="622"/>
      <c r="DQ38" s="622"/>
      <c r="DR38" s="622"/>
      <c r="DS38" s="622"/>
      <c r="DT38" s="622"/>
      <c r="DU38" s="622"/>
      <c r="DV38" s="623"/>
      <c r="DW38" s="624">
        <v>15.3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30823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4027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664406</v>
      </c>
      <c r="CS39" s="634"/>
      <c r="CT39" s="634"/>
      <c r="CU39" s="634"/>
      <c r="CV39" s="634"/>
      <c r="CW39" s="634"/>
      <c r="CX39" s="634"/>
      <c r="CY39" s="635"/>
      <c r="CZ39" s="624">
        <v>5.7</v>
      </c>
      <c r="DA39" s="636"/>
      <c r="DB39" s="636"/>
      <c r="DC39" s="637"/>
      <c r="DD39" s="627">
        <v>212160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30233</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9483</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1600</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11891874</v>
      </c>
      <c r="S41" s="646"/>
      <c r="T41" s="646"/>
      <c r="U41" s="646"/>
      <c r="V41" s="646"/>
      <c r="W41" s="646"/>
      <c r="X41" s="646"/>
      <c r="Y41" s="649"/>
      <c r="Z41" s="650">
        <v>100</v>
      </c>
      <c r="AA41" s="650"/>
      <c r="AB41" s="650"/>
      <c r="AC41" s="650"/>
      <c r="AD41" s="651">
        <v>6747048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179358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716951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875858</v>
      </c>
      <c r="CS42" s="634"/>
      <c r="CT42" s="634"/>
      <c r="CU42" s="634"/>
      <c r="CV42" s="634"/>
      <c r="CW42" s="634"/>
      <c r="CX42" s="634"/>
      <c r="CY42" s="635"/>
      <c r="CZ42" s="624">
        <v>7.5</v>
      </c>
      <c r="DA42" s="636"/>
      <c r="DB42" s="636"/>
      <c r="DC42" s="637"/>
      <c r="DD42" s="627">
        <v>335328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30454</v>
      </c>
      <c r="CS43" s="634"/>
      <c r="CT43" s="634"/>
      <c r="CU43" s="634"/>
      <c r="CV43" s="634"/>
      <c r="CW43" s="634"/>
      <c r="CX43" s="634"/>
      <c r="CY43" s="635"/>
      <c r="CZ43" s="624">
        <v>0.3</v>
      </c>
      <c r="DA43" s="636"/>
      <c r="DB43" s="636"/>
      <c r="DC43" s="637"/>
      <c r="DD43" s="627">
        <v>30454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871886</v>
      </c>
      <c r="CS44" s="622"/>
      <c r="CT44" s="622"/>
      <c r="CU44" s="622"/>
      <c r="CV44" s="622"/>
      <c r="CW44" s="622"/>
      <c r="CX44" s="622"/>
      <c r="CY44" s="623"/>
      <c r="CZ44" s="624">
        <v>7.5</v>
      </c>
      <c r="DA44" s="625"/>
      <c r="DB44" s="625"/>
      <c r="DC44" s="626"/>
      <c r="DD44" s="627">
        <v>334540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357603</v>
      </c>
      <c r="CS45" s="634"/>
      <c r="CT45" s="634"/>
      <c r="CU45" s="634"/>
      <c r="CV45" s="634"/>
      <c r="CW45" s="634"/>
      <c r="CX45" s="634"/>
      <c r="CY45" s="635"/>
      <c r="CZ45" s="624">
        <v>3.1</v>
      </c>
      <c r="DA45" s="636"/>
      <c r="DB45" s="636"/>
      <c r="DC45" s="637"/>
      <c r="DD45" s="627">
        <v>33757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440515</v>
      </c>
      <c r="CS46" s="622"/>
      <c r="CT46" s="622"/>
      <c r="CU46" s="622"/>
      <c r="CV46" s="622"/>
      <c r="CW46" s="622"/>
      <c r="CX46" s="622"/>
      <c r="CY46" s="623"/>
      <c r="CZ46" s="624">
        <v>3.8</v>
      </c>
      <c r="DA46" s="625"/>
      <c r="DB46" s="625"/>
      <c r="DC46" s="626"/>
      <c r="DD46" s="627">
        <v>298915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3972</v>
      </c>
      <c r="CS47" s="634"/>
      <c r="CT47" s="634"/>
      <c r="CU47" s="634"/>
      <c r="CV47" s="634"/>
      <c r="CW47" s="634"/>
      <c r="CX47" s="634"/>
      <c r="CY47" s="635"/>
      <c r="CZ47" s="624">
        <v>0</v>
      </c>
      <c r="DA47" s="636"/>
      <c r="DB47" s="636"/>
      <c r="DC47" s="637"/>
      <c r="DD47" s="627">
        <v>788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11617568</v>
      </c>
      <c r="CS49" s="606"/>
      <c r="CT49" s="606"/>
      <c r="CU49" s="606"/>
      <c r="CV49" s="606"/>
      <c r="CW49" s="606"/>
      <c r="CX49" s="606"/>
      <c r="CY49" s="607"/>
      <c r="CZ49" s="608">
        <v>100</v>
      </c>
      <c r="DA49" s="609"/>
      <c r="DB49" s="609"/>
      <c r="DC49" s="610"/>
      <c r="DD49" s="611">
        <v>8133886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8bM0DnThu250trEocGdSu/9+H4zPRniQwoEivbNoRvHWkth1XsKvY7jVf8nZP3XBQaNoTR528l0MtK5JSe+1Wg==" saltValue="WY1F/fEE8R9W+aYIzN+Mj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6" zoomScale="70" zoomScaleNormal="25" zoomScaleSheetLayoutView="70" workbookViewId="0">
      <selection activeCell="B50" sqref="A1:XFD104857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5" t="s">
        <v>352</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c r="AK2" s="1095"/>
      <c r="AL2" s="1095"/>
      <c r="AM2" s="1095"/>
      <c r="AN2" s="1095"/>
      <c r="AO2" s="1095"/>
      <c r="AP2" s="1095"/>
      <c r="AQ2" s="1095"/>
      <c r="AR2" s="1095"/>
      <c r="AS2" s="1095"/>
      <c r="AT2" s="1095"/>
      <c r="AU2" s="1095"/>
      <c r="AV2" s="1095"/>
      <c r="AW2" s="1095"/>
      <c r="AX2" s="1095"/>
      <c r="AY2" s="1095"/>
      <c r="AZ2" s="1095"/>
      <c r="BA2" s="1095"/>
      <c r="BB2" s="1095"/>
      <c r="BC2" s="1095"/>
      <c r="BD2" s="1095"/>
      <c r="BE2" s="1095"/>
      <c r="BF2" s="1095"/>
      <c r="BG2" s="1095"/>
      <c r="BH2" s="1095"/>
      <c r="BI2" s="109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6" t="s">
        <v>353</v>
      </c>
      <c r="DK2" s="1097"/>
      <c r="DL2" s="1097"/>
      <c r="DM2" s="1097"/>
      <c r="DN2" s="1097"/>
      <c r="DO2" s="1098"/>
      <c r="DP2" s="228"/>
      <c r="DQ2" s="1096" t="s">
        <v>354</v>
      </c>
      <c r="DR2" s="1097"/>
      <c r="DS2" s="1097"/>
      <c r="DT2" s="1097"/>
      <c r="DU2" s="1097"/>
      <c r="DV2" s="1097"/>
      <c r="DW2" s="1097"/>
      <c r="DX2" s="1097"/>
      <c r="DY2" s="1097"/>
      <c r="DZ2" s="109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4" t="s">
        <v>355</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9"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9" t="s">
        <v>371</v>
      </c>
      <c r="DH5" s="1090"/>
      <c r="DI5" s="1090"/>
      <c r="DJ5" s="1090"/>
      <c r="DK5" s="1091"/>
      <c r="DL5" s="1089" t="s">
        <v>372</v>
      </c>
      <c r="DM5" s="1090"/>
      <c r="DN5" s="1090"/>
      <c r="DO5" s="1090"/>
      <c r="DP5" s="1091"/>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00"/>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2"/>
      <c r="DH6" s="1093"/>
      <c r="DI6" s="1093"/>
      <c r="DJ6" s="1093"/>
      <c r="DK6" s="1094"/>
      <c r="DL6" s="1092"/>
      <c r="DM6" s="1093"/>
      <c r="DN6" s="1093"/>
      <c r="DO6" s="1093"/>
      <c r="DP6" s="1094"/>
      <c r="DQ6" s="1004"/>
      <c r="DR6" s="1005"/>
      <c r="DS6" s="1005"/>
      <c r="DT6" s="1005"/>
      <c r="DU6" s="1006"/>
      <c r="DV6" s="1004"/>
      <c r="DW6" s="1005"/>
      <c r="DX6" s="1005"/>
      <c r="DY6" s="1005"/>
      <c r="DZ6" s="1016"/>
      <c r="EA6" s="234"/>
    </row>
    <row r="7" spans="1:131" s="235" customFormat="1" ht="26.25" customHeight="1" thickTop="1" x14ac:dyDescent="0.15">
      <c r="A7" s="236">
        <v>1</v>
      </c>
      <c r="B7" s="1052" t="s">
        <v>374</v>
      </c>
      <c r="C7" s="1053"/>
      <c r="D7" s="1053"/>
      <c r="E7" s="1053"/>
      <c r="F7" s="1053"/>
      <c r="G7" s="1053"/>
      <c r="H7" s="1053"/>
      <c r="I7" s="1053"/>
      <c r="J7" s="1053"/>
      <c r="K7" s="1053"/>
      <c r="L7" s="1053"/>
      <c r="M7" s="1053"/>
      <c r="N7" s="1053"/>
      <c r="O7" s="1053"/>
      <c r="P7" s="1054"/>
      <c r="Q7" s="1107">
        <v>11781</v>
      </c>
      <c r="R7" s="1108"/>
      <c r="S7" s="1108"/>
      <c r="T7" s="1108"/>
      <c r="U7" s="1108"/>
      <c r="V7" s="1108">
        <v>11370</v>
      </c>
      <c r="W7" s="1108"/>
      <c r="X7" s="1108"/>
      <c r="Y7" s="1108"/>
      <c r="Z7" s="1108"/>
      <c r="AA7" s="1108">
        <f>Q7-V7</f>
        <v>411</v>
      </c>
      <c r="AB7" s="1108"/>
      <c r="AC7" s="1108"/>
      <c r="AD7" s="1108"/>
      <c r="AE7" s="1109"/>
      <c r="AF7" s="1110">
        <v>238</v>
      </c>
      <c r="AG7" s="1111"/>
      <c r="AH7" s="1111"/>
      <c r="AI7" s="1111"/>
      <c r="AJ7" s="1112"/>
      <c r="AK7" s="1113">
        <v>854</v>
      </c>
      <c r="AL7" s="1114"/>
      <c r="AM7" s="1114"/>
      <c r="AN7" s="1114"/>
      <c r="AO7" s="1114"/>
      <c r="AP7" s="1114">
        <v>11576</v>
      </c>
      <c r="AQ7" s="1114"/>
      <c r="AR7" s="1114"/>
      <c r="AS7" s="1114"/>
      <c r="AT7" s="1114"/>
      <c r="AU7" s="1115"/>
      <c r="AV7" s="1115"/>
      <c r="AW7" s="1115"/>
      <c r="AX7" s="1115"/>
      <c r="AY7" s="1116"/>
      <c r="AZ7" s="232"/>
      <c r="BA7" s="232"/>
      <c r="BB7" s="232"/>
      <c r="BC7" s="232"/>
      <c r="BD7" s="232"/>
      <c r="BE7" s="233"/>
      <c r="BF7" s="233"/>
      <c r="BG7" s="233"/>
      <c r="BH7" s="233"/>
      <c r="BI7" s="233"/>
      <c r="BJ7" s="233"/>
      <c r="BK7" s="233"/>
      <c r="BL7" s="233"/>
      <c r="BM7" s="233"/>
      <c r="BN7" s="233"/>
      <c r="BO7" s="233"/>
      <c r="BP7" s="233"/>
      <c r="BQ7" s="236">
        <v>1</v>
      </c>
      <c r="BR7" s="237"/>
      <c r="BS7" s="1104" t="s">
        <v>564</v>
      </c>
      <c r="BT7" s="1105"/>
      <c r="BU7" s="1105"/>
      <c r="BV7" s="1105"/>
      <c r="BW7" s="1105"/>
      <c r="BX7" s="1105"/>
      <c r="BY7" s="1105"/>
      <c r="BZ7" s="1105"/>
      <c r="CA7" s="1105"/>
      <c r="CB7" s="1105"/>
      <c r="CC7" s="1105"/>
      <c r="CD7" s="1105"/>
      <c r="CE7" s="1105"/>
      <c r="CF7" s="1105"/>
      <c r="CG7" s="1117"/>
      <c r="CH7" s="1101">
        <v>25</v>
      </c>
      <c r="CI7" s="1102"/>
      <c r="CJ7" s="1102"/>
      <c r="CK7" s="1102"/>
      <c r="CL7" s="1103"/>
      <c r="CM7" s="1101">
        <v>72</v>
      </c>
      <c r="CN7" s="1102"/>
      <c r="CO7" s="1102"/>
      <c r="CP7" s="1102"/>
      <c r="CQ7" s="1103"/>
      <c r="CR7" s="1101">
        <v>10</v>
      </c>
      <c r="CS7" s="1102"/>
      <c r="CT7" s="1102"/>
      <c r="CU7" s="1102"/>
      <c r="CV7" s="1103"/>
      <c r="CW7" s="1101">
        <v>0</v>
      </c>
      <c r="CX7" s="1102"/>
      <c r="CY7" s="1102"/>
      <c r="CZ7" s="1102"/>
      <c r="DA7" s="1103"/>
      <c r="DB7" s="1101" t="s">
        <v>565</v>
      </c>
      <c r="DC7" s="1102"/>
      <c r="DD7" s="1102"/>
      <c r="DE7" s="1102"/>
      <c r="DF7" s="1103"/>
      <c r="DG7" s="1101" t="s">
        <v>565</v>
      </c>
      <c r="DH7" s="1102"/>
      <c r="DI7" s="1102"/>
      <c r="DJ7" s="1102"/>
      <c r="DK7" s="1103"/>
      <c r="DL7" s="1101" t="s">
        <v>565</v>
      </c>
      <c r="DM7" s="1102"/>
      <c r="DN7" s="1102"/>
      <c r="DO7" s="1102"/>
      <c r="DP7" s="1103"/>
      <c r="DQ7" s="1101" t="s">
        <v>565</v>
      </c>
      <c r="DR7" s="1102"/>
      <c r="DS7" s="1102"/>
      <c r="DT7" s="1102"/>
      <c r="DU7" s="1103"/>
      <c r="DV7" s="1104"/>
      <c r="DW7" s="1105"/>
      <c r="DX7" s="1105"/>
      <c r="DY7" s="1105"/>
      <c r="DZ7" s="1106"/>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58</v>
      </c>
      <c r="R8" s="1039"/>
      <c r="S8" s="1039"/>
      <c r="T8" s="1039"/>
      <c r="U8" s="1039"/>
      <c r="V8" s="1039">
        <v>166</v>
      </c>
      <c r="W8" s="1039"/>
      <c r="X8" s="1039"/>
      <c r="Y8" s="1039"/>
      <c r="Z8" s="1039"/>
      <c r="AA8" s="1039">
        <f>Q8-V8</f>
        <v>-108</v>
      </c>
      <c r="AB8" s="1039"/>
      <c r="AC8" s="1039"/>
      <c r="AD8" s="1039"/>
      <c r="AE8" s="1040"/>
      <c r="AF8" s="1035" t="s">
        <v>122</v>
      </c>
      <c r="AG8" s="1036"/>
      <c r="AH8" s="1036"/>
      <c r="AI8" s="1036"/>
      <c r="AJ8" s="1037"/>
      <c r="AK8" s="1085">
        <v>108</v>
      </c>
      <c r="AL8" s="1086"/>
      <c r="AM8" s="1086"/>
      <c r="AN8" s="1086"/>
      <c r="AO8" s="1086"/>
      <c r="AP8" s="1086" t="s">
        <v>566</v>
      </c>
      <c r="AQ8" s="1086"/>
      <c r="AR8" s="1086"/>
      <c r="AS8" s="1086"/>
      <c r="AT8" s="1086"/>
      <c r="AU8" s="1087"/>
      <c r="AV8" s="1087"/>
      <c r="AW8" s="1087"/>
      <c r="AX8" s="1087"/>
      <c r="AY8" s="1088"/>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53</v>
      </c>
      <c r="R9" s="1039"/>
      <c r="S9" s="1039"/>
      <c r="T9" s="1039"/>
      <c r="U9" s="1039"/>
      <c r="V9" s="1039">
        <v>81</v>
      </c>
      <c r="W9" s="1039"/>
      <c r="X9" s="1039"/>
      <c r="Y9" s="1039"/>
      <c r="Z9" s="1039"/>
      <c r="AA9" s="1039">
        <f>Q9-V9</f>
        <v>-28</v>
      </c>
      <c r="AB9" s="1039"/>
      <c r="AC9" s="1039"/>
      <c r="AD9" s="1039"/>
      <c r="AE9" s="1040"/>
      <c r="AF9" s="1035">
        <v>1</v>
      </c>
      <c r="AG9" s="1036"/>
      <c r="AH9" s="1036"/>
      <c r="AI9" s="1036"/>
      <c r="AJ9" s="1037"/>
      <c r="AK9" s="1085">
        <v>29</v>
      </c>
      <c r="AL9" s="1086"/>
      <c r="AM9" s="1086"/>
      <c r="AN9" s="1086"/>
      <c r="AO9" s="1086"/>
      <c r="AP9" s="1086" t="s">
        <v>566</v>
      </c>
      <c r="AQ9" s="1086"/>
      <c r="AR9" s="1086"/>
      <c r="AS9" s="1086"/>
      <c r="AT9" s="1086"/>
      <c r="AU9" s="1087"/>
      <c r="AV9" s="1087"/>
      <c r="AW9" s="1087"/>
      <c r="AX9" s="1087"/>
      <c r="AY9" s="1088"/>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5"/>
      <c r="AL10" s="1086"/>
      <c r="AM10" s="1086"/>
      <c r="AN10" s="1086"/>
      <c r="AO10" s="1086"/>
      <c r="AP10" s="1086"/>
      <c r="AQ10" s="1086"/>
      <c r="AR10" s="1086"/>
      <c r="AS10" s="1086"/>
      <c r="AT10" s="1086"/>
      <c r="AU10" s="1087"/>
      <c r="AV10" s="1087"/>
      <c r="AW10" s="1087"/>
      <c r="AX10" s="1087"/>
      <c r="AY10" s="1088"/>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5"/>
      <c r="AL11" s="1086"/>
      <c r="AM11" s="1086"/>
      <c r="AN11" s="1086"/>
      <c r="AO11" s="1086"/>
      <c r="AP11" s="1086"/>
      <c r="AQ11" s="1086"/>
      <c r="AR11" s="1086"/>
      <c r="AS11" s="1086"/>
      <c r="AT11" s="1086"/>
      <c r="AU11" s="1087"/>
      <c r="AV11" s="1087"/>
      <c r="AW11" s="1087"/>
      <c r="AX11" s="1087"/>
      <c r="AY11" s="1088"/>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5"/>
      <c r="AL12" s="1086"/>
      <c r="AM12" s="1086"/>
      <c r="AN12" s="1086"/>
      <c r="AO12" s="1086"/>
      <c r="AP12" s="1086"/>
      <c r="AQ12" s="1086"/>
      <c r="AR12" s="1086"/>
      <c r="AS12" s="1086"/>
      <c r="AT12" s="1086"/>
      <c r="AU12" s="1087"/>
      <c r="AV12" s="1087"/>
      <c r="AW12" s="1087"/>
      <c r="AX12" s="1087"/>
      <c r="AY12" s="1088"/>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5"/>
      <c r="AL13" s="1086"/>
      <c r="AM13" s="1086"/>
      <c r="AN13" s="1086"/>
      <c r="AO13" s="1086"/>
      <c r="AP13" s="1086"/>
      <c r="AQ13" s="1086"/>
      <c r="AR13" s="1086"/>
      <c r="AS13" s="1086"/>
      <c r="AT13" s="1086"/>
      <c r="AU13" s="1087"/>
      <c r="AV13" s="1087"/>
      <c r="AW13" s="1087"/>
      <c r="AX13" s="1087"/>
      <c r="AY13" s="1088"/>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5"/>
      <c r="AL14" s="1086"/>
      <c r="AM14" s="1086"/>
      <c r="AN14" s="1086"/>
      <c r="AO14" s="1086"/>
      <c r="AP14" s="1086"/>
      <c r="AQ14" s="1086"/>
      <c r="AR14" s="1086"/>
      <c r="AS14" s="1086"/>
      <c r="AT14" s="1086"/>
      <c r="AU14" s="1087"/>
      <c r="AV14" s="1087"/>
      <c r="AW14" s="1087"/>
      <c r="AX14" s="1087"/>
      <c r="AY14" s="1088"/>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5"/>
      <c r="AL15" s="1086"/>
      <c r="AM15" s="1086"/>
      <c r="AN15" s="1086"/>
      <c r="AO15" s="1086"/>
      <c r="AP15" s="1086"/>
      <c r="AQ15" s="1086"/>
      <c r="AR15" s="1086"/>
      <c r="AS15" s="1086"/>
      <c r="AT15" s="1086"/>
      <c r="AU15" s="1087"/>
      <c r="AV15" s="1087"/>
      <c r="AW15" s="1087"/>
      <c r="AX15" s="1087"/>
      <c r="AY15" s="1088"/>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5"/>
      <c r="AL16" s="1086"/>
      <c r="AM16" s="1086"/>
      <c r="AN16" s="1086"/>
      <c r="AO16" s="1086"/>
      <c r="AP16" s="1086"/>
      <c r="AQ16" s="1086"/>
      <c r="AR16" s="1086"/>
      <c r="AS16" s="1086"/>
      <c r="AT16" s="1086"/>
      <c r="AU16" s="1087"/>
      <c r="AV16" s="1087"/>
      <c r="AW16" s="1087"/>
      <c r="AX16" s="1087"/>
      <c r="AY16" s="1088"/>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5"/>
      <c r="AL17" s="1086"/>
      <c r="AM17" s="1086"/>
      <c r="AN17" s="1086"/>
      <c r="AO17" s="1086"/>
      <c r="AP17" s="1086"/>
      <c r="AQ17" s="1086"/>
      <c r="AR17" s="1086"/>
      <c r="AS17" s="1086"/>
      <c r="AT17" s="1086"/>
      <c r="AU17" s="1087"/>
      <c r="AV17" s="1087"/>
      <c r="AW17" s="1087"/>
      <c r="AX17" s="1087"/>
      <c r="AY17" s="1088"/>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5"/>
      <c r="AL18" s="1086"/>
      <c r="AM18" s="1086"/>
      <c r="AN18" s="1086"/>
      <c r="AO18" s="1086"/>
      <c r="AP18" s="1086"/>
      <c r="AQ18" s="1086"/>
      <c r="AR18" s="1086"/>
      <c r="AS18" s="1086"/>
      <c r="AT18" s="1086"/>
      <c r="AU18" s="1087"/>
      <c r="AV18" s="1087"/>
      <c r="AW18" s="1087"/>
      <c r="AX18" s="1087"/>
      <c r="AY18" s="1088"/>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5"/>
      <c r="AL19" s="1086"/>
      <c r="AM19" s="1086"/>
      <c r="AN19" s="1086"/>
      <c r="AO19" s="1086"/>
      <c r="AP19" s="1086"/>
      <c r="AQ19" s="1086"/>
      <c r="AR19" s="1086"/>
      <c r="AS19" s="1086"/>
      <c r="AT19" s="1086"/>
      <c r="AU19" s="1087"/>
      <c r="AV19" s="1087"/>
      <c r="AW19" s="1087"/>
      <c r="AX19" s="1087"/>
      <c r="AY19" s="1088"/>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5"/>
      <c r="AL20" s="1086"/>
      <c r="AM20" s="1086"/>
      <c r="AN20" s="1086"/>
      <c r="AO20" s="1086"/>
      <c r="AP20" s="1086"/>
      <c r="AQ20" s="1086"/>
      <c r="AR20" s="1086"/>
      <c r="AS20" s="1086"/>
      <c r="AT20" s="1086"/>
      <c r="AU20" s="1087"/>
      <c r="AV20" s="1087"/>
      <c r="AW20" s="1087"/>
      <c r="AX20" s="1087"/>
      <c r="AY20" s="1088"/>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5"/>
      <c r="AL21" s="1086"/>
      <c r="AM21" s="1086"/>
      <c r="AN21" s="1086"/>
      <c r="AO21" s="1086"/>
      <c r="AP21" s="1086"/>
      <c r="AQ21" s="1086"/>
      <c r="AR21" s="1086"/>
      <c r="AS21" s="1086"/>
      <c r="AT21" s="1086"/>
      <c r="AU21" s="1087"/>
      <c r="AV21" s="1087"/>
      <c r="AW21" s="1087"/>
      <c r="AX21" s="1087"/>
      <c r="AY21" s="1088"/>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8"/>
      <c r="R22" s="1079"/>
      <c r="S22" s="1079"/>
      <c r="T22" s="1079"/>
      <c r="U22" s="1079"/>
      <c r="V22" s="1079"/>
      <c r="W22" s="1079"/>
      <c r="X22" s="1079"/>
      <c r="Y22" s="1079"/>
      <c r="Z22" s="1079"/>
      <c r="AA22" s="1079"/>
      <c r="AB22" s="1079"/>
      <c r="AC22" s="1079"/>
      <c r="AD22" s="1079"/>
      <c r="AE22" s="1080"/>
      <c r="AF22" s="1035"/>
      <c r="AG22" s="1036"/>
      <c r="AH22" s="1036"/>
      <c r="AI22" s="1036"/>
      <c r="AJ22" s="1037"/>
      <c r="AK22" s="1081"/>
      <c r="AL22" s="1082"/>
      <c r="AM22" s="1082"/>
      <c r="AN22" s="1082"/>
      <c r="AO22" s="1082"/>
      <c r="AP22" s="1082"/>
      <c r="AQ22" s="1082"/>
      <c r="AR22" s="1082"/>
      <c r="AS22" s="1082"/>
      <c r="AT22" s="1082"/>
      <c r="AU22" s="1083"/>
      <c r="AV22" s="1083"/>
      <c r="AW22" s="1083"/>
      <c r="AX22" s="1083"/>
      <c r="AY22" s="1084"/>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72">
        <f>Q7+Q8+Q9</f>
        <v>11892</v>
      </c>
      <c r="R23" s="1066"/>
      <c r="S23" s="1066"/>
      <c r="T23" s="1066"/>
      <c r="U23" s="1066"/>
      <c r="V23" s="1066">
        <f>V7+V8+V9</f>
        <v>11617</v>
      </c>
      <c r="W23" s="1066"/>
      <c r="X23" s="1066"/>
      <c r="Y23" s="1066"/>
      <c r="Z23" s="1066"/>
      <c r="AA23" s="1066">
        <f>AA7+AA8+AA9</f>
        <v>275</v>
      </c>
      <c r="AB23" s="1066"/>
      <c r="AC23" s="1066"/>
      <c r="AD23" s="1066"/>
      <c r="AE23" s="1073"/>
      <c r="AF23" s="1074">
        <v>239</v>
      </c>
      <c r="AG23" s="1066"/>
      <c r="AH23" s="1066"/>
      <c r="AI23" s="1066"/>
      <c r="AJ23" s="1075"/>
      <c r="AK23" s="1076"/>
      <c r="AL23" s="1077"/>
      <c r="AM23" s="1077"/>
      <c r="AN23" s="1077"/>
      <c r="AO23" s="1077"/>
      <c r="AP23" s="1066">
        <v>11576</v>
      </c>
      <c r="AQ23" s="1066"/>
      <c r="AR23" s="1066"/>
      <c r="AS23" s="1066"/>
      <c r="AT23" s="1066"/>
      <c r="AU23" s="1067"/>
      <c r="AV23" s="1067"/>
      <c r="AW23" s="1067"/>
      <c r="AX23" s="1067"/>
      <c r="AY23" s="1068"/>
      <c r="AZ23" s="1069" t="s">
        <v>122</v>
      </c>
      <c r="BA23" s="1070"/>
      <c r="BB23" s="1070"/>
      <c r="BC23" s="1070"/>
      <c r="BD23" s="1071"/>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5" t="s">
        <v>380</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4" t="s">
        <v>381</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60" t="s">
        <v>385</v>
      </c>
      <c r="AG26" s="1008"/>
      <c r="AH26" s="1008"/>
      <c r="AI26" s="1008"/>
      <c r="AJ26" s="1061"/>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2"/>
      <c r="AG27" s="1011"/>
      <c r="AH27" s="1011"/>
      <c r="AI27" s="1011"/>
      <c r="AJ27" s="1063"/>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52" t="s">
        <v>390</v>
      </c>
      <c r="C28" s="1053"/>
      <c r="D28" s="1053"/>
      <c r="E28" s="1053"/>
      <c r="F28" s="1053"/>
      <c r="G28" s="1053"/>
      <c r="H28" s="1053"/>
      <c r="I28" s="1053"/>
      <c r="J28" s="1053"/>
      <c r="K28" s="1053"/>
      <c r="L28" s="1053"/>
      <c r="M28" s="1053"/>
      <c r="N28" s="1053"/>
      <c r="O28" s="1053"/>
      <c r="P28" s="1054"/>
      <c r="Q28" s="1055">
        <v>2233</v>
      </c>
      <c r="R28" s="1056"/>
      <c r="S28" s="1056"/>
      <c r="T28" s="1056"/>
      <c r="U28" s="1056"/>
      <c r="V28" s="1056">
        <v>2231</v>
      </c>
      <c r="W28" s="1056"/>
      <c r="X28" s="1056"/>
      <c r="Y28" s="1056"/>
      <c r="Z28" s="1056"/>
      <c r="AA28" s="1056">
        <f>Q28-V28</f>
        <v>2</v>
      </c>
      <c r="AB28" s="1056"/>
      <c r="AC28" s="1056"/>
      <c r="AD28" s="1056"/>
      <c r="AE28" s="1057"/>
      <c r="AF28" s="1058">
        <v>2</v>
      </c>
      <c r="AG28" s="1056"/>
      <c r="AH28" s="1056"/>
      <c r="AI28" s="1056"/>
      <c r="AJ28" s="1059"/>
      <c r="AK28" s="1045">
        <v>199</v>
      </c>
      <c r="AL28" s="1046"/>
      <c r="AM28" s="1046"/>
      <c r="AN28" s="1046"/>
      <c r="AO28" s="1046"/>
      <c r="AP28" s="1046" t="s">
        <v>492</v>
      </c>
      <c r="AQ28" s="1046"/>
      <c r="AR28" s="1046"/>
      <c r="AS28" s="1046"/>
      <c r="AT28" s="1046"/>
      <c r="AU28" s="1046" t="s">
        <v>492</v>
      </c>
      <c r="AV28" s="1046"/>
      <c r="AW28" s="1046"/>
      <c r="AX28" s="1046"/>
      <c r="AY28" s="1046"/>
      <c r="AZ28" s="1047" t="s">
        <v>565</v>
      </c>
      <c r="BA28" s="1048"/>
      <c r="BB28" s="1048"/>
      <c r="BC28" s="1048"/>
      <c r="BD28" s="1049"/>
      <c r="BE28" s="1050"/>
      <c r="BF28" s="1050"/>
      <c r="BG28" s="1050"/>
      <c r="BH28" s="1050"/>
      <c r="BI28" s="1051"/>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2796</v>
      </c>
      <c r="R29" s="1039"/>
      <c r="S29" s="1039"/>
      <c r="T29" s="1039"/>
      <c r="U29" s="1039"/>
      <c r="V29" s="1039">
        <v>2694</v>
      </c>
      <c r="W29" s="1039"/>
      <c r="X29" s="1039"/>
      <c r="Y29" s="1039"/>
      <c r="Z29" s="1039"/>
      <c r="AA29" s="1040">
        <f>Q29-V29</f>
        <v>102</v>
      </c>
      <c r="AB29" s="1036"/>
      <c r="AC29" s="1036"/>
      <c r="AD29" s="1036"/>
      <c r="AE29" s="1037"/>
      <c r="AF29" s="1035">
        <v>102</v>
      </c>
      <c r="AG29" s="1036"/>
      <c r="AH29" s="1036"/>
      <c r="AI29" s="1036"/>
      <c r="AJ29" s="1037"/>
      <c r="AK29" s="980">
        <v>401</v>
      </c>
      <c r="AL29" s="971"/>
      <c r="AM29" s="971"/>
      <c r="AN29" s="971"/>
      <c r="AO29" s="971"/>
      <c r="AP29" s="971" t="s">
        <v>492</v>
      </c>
      <c r="AQ29" s="971"/>
      <c r="AR29" s="971"/>
      <c r="AS29" s="971"/>
      <c r="AT29" s="971"/>
      <c r="AU29" s="971" t="s">
        <v>492</v>
      </c>
      <c r="AV29" s="971"/>
      <c r="AW29" s="971"/>
      <c r="AX29" s="971"/>
      <c r="AY29" s="971"/>
      <c r="AZ29" s="1042" t="s">
        <v>565</v>
      </c>
      <c r="BA29" s="1043"/>
      <c r="BB29" s="1043"/>
      <c r="BC29" s="1043"/>
      <c r="BD29" s="1044"/>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269</v>
      </c>
      <c r="R30" s="1039"/>
      <c r="S30" s="1039"/>
      <c r="T30" s="1039"/>
      <c r="U30" s="1039"/>
      <c r="V30" s="1039">
        <v>269</v>
      </c>
      <c r="W30" s="1039"/>
      <c r="X30" s="1039"/>
      <c r="Y30" s="1039"/>
      <c r="Z30" s="1039"/>
      <c r="AA30" s="1040" t="s">
        <v>565</v>
      </c>
      <c r="AB30" s="1036"/>
      <c r="AC30" s="1036"/>
      <c r="AD30" s="1036"/>
      <c r="AE30" s="1037"/>
      <c r="AF30" s="1035">
        <v>0</v>
      </c>
      <c r="AG30" s="1036"/>
      <c r="AH30" s="1036"/>
      <c r="AI30" s="1036"/>
      <c r="AJ30" s="1037"/>
      <c r="AK30" s="980">
        <v>88</v>
      </c>
      <c r="AL30" s="971"/>
      <c r="AM30" s="971"/>
      <c r="AN30" s="971"/>
      <c r="AO30" s="971"/>
      <c r="AP30" s="971" t="s">
        <v>492</v>
      </c>
      <c r="AQ30" s="971"/>
      <c r="AR30" s="971"/>
      <c r="AS30" s="971"/>
      <c r="AT30" s="971"/>
      <c r="AU30" s="971" t="s">
        <v>492</v>
      </c>
      <c r="AV30" s="971"/>
      <c r="AW30" s="971"/>
      <c r="AX30" s="971"/>
      <c r="AY30" s="971"/>
      <c r="AZ30" s="1042" t="s">
        <v>565</v>
      </c>
      <c r="BA30" s="1043"/>
      <c r="BB30" s="1043"/>
      <c r="BC30" s="1043"/>
      <c r="BD30" s="1044"/>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5</v>
      </c>
      <c r="R31" s="1039"/>
      <c r="S31" s="1039"/>
      <c r="T31" s="1039"/>
      <c r="U31" s="1039"/>
      <c r="V31" s="1039">
        <v>5</v>
      </c>
      <c r="W31" s="1039"/>
      <c r="X31" s="1039"/>
      <c r="Y31" s="1039"/>
      <c r="Z31" s="1039"/>
      <c r="AA31" s="1040" t="s">
        <v>492</v>
      </c>
      <c r="AB31" s="1036"/>
      <c r="AC31" s="1036"/>
      <c r="AD31" s="1036"/>
      <c r="AE31" s="1037"/>
      <c r="AF31" s="1035" t="s">
        <v>122</v>
      </c>
      <c r="AG31" s="1036"/>
      <c r="AH31" s="1036"/>
      <c r="AI31" s="1036"/>
      <c r="AJ31" s="1037"/>
      <c r="AK31" s="980">
        <v>1</v>
      </c>
      <c r="AL31" s="971"/>
      <c r="AM31" s="971"/>
      <c r="AN31" s="971"/>
      <c r="AO31" s="971"/>
      <c r="AP31" s="971" t="s">
        <v>492</v>
      </c>
      <c r="AQ31" s="971"/>
      <c r="AR31" s="971"/>
      <c r="AS31" s="971"/>
      <c r="AT31" s="971"/>
      <c r="AU31" s="971" t="s">
        <v>492</v>
      </c>
      <c r="AV31" s="971"/>
      <c r="AW31" s="971"/>
      <c r="AX31" s="971"/>
      <c r="AY31" s="971"/>
      <c r="AZ31" s="1042" t="s">
        <v>565</v>
      </c>
      <c r="BA31" s="1043"/>
      <c r="BB31" s="1043"/>
      <c r="BC31" s="1043"/>
      <c r="BD31" s="1044"/>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975</v>
      </c>
      <c r="R32" s="1039"/>
      <c r="S32" s="1039"/>
      <c r="T32" s="1039"/>
      <c r="U32" s="1039"/>
      <c r="V32" s="1039">
        <v>1207</v>
      </c>
      <c r="W32" s="1039"/>
      <c r="X32" s="1039"/>
      <c r="Y32" s="1039"/>
      <c r="Z32" s="1039"/>
      <c r="AA32" s="1040">
        <f>Q32-V32</f>
        <v>-232</v>
      </c>
      <c r="AB32" s="1036"/>
      <c r="AC32" s="1036"/>
      <c r="AD32" s="1036"/>
      <c r="AE32" s="1037"/>
      <c r="AF32" s="1035">
        <v>257</v>
      </c>
      <c r="AG32" s="1036"/>
      <c r="AH32" s="1036"/>
      <c r="AI32" s="1036"/>
      <c r="AJ32" s="1037"/>
      <c r="AK32" s="980">
        <v>248</v>
      </c>
      <c r="AL32" s="971"/>
      <c r="AM32" s="971"/>
      <c r="AN32" s="971"/>
      <c r="AO32" s="971"/>
      <c r="AP32" s="971">
        <v>1415</v>
      </c>
      <c r="AQ32" s="971"/>
      <c r="AR32" s="971"/>
      <c r="AS32" s="971"/>
      <c r="AT32" s="971"/>
      <c r="AU32" s="971">
        <v>781</v>
      </c>
      <c r="AV32" s="971"/>
      <c r="AW32" s="971"/>
      <c r="AX32" s="971"/>
      <c r="AY32" s="971"/>
      <c r="AZ32" s="1042" t="s">
        <v>565</v>
      </c>
      <c r="BA32" s="1043"/>
      <c r="BB32" s="1043"/>
      <c r="BC32" s="1043"/>
      <c r="BD32" s="1044"/>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255</v>
      </c>
      <c r="R33" s="1039"/>
      <c r="S33" s="1039"/>
      <c r="T33" s="1039"/>
      <c r="U33" s="1039"/>
      <c r="V33" s="1039">
        <v>237</v>
      </c>
      <c r="W33" s="1039"/>
      <c r="X33" s="1039"/>
      <c r="Y33" s="1039"/>
      <c r="Z33" s="1039"/>
      <c r="AA33" s="1040">
        <f>Q33-V33</f>
        <v>18</v>
      </c>
      <c r="AB33" s="1036"/>
      <c r="AC33" s="1036"/>
      <c r="AD33" s="1036"/>
      <c r="AE33" s="1037"/>
      <c r="AF33" s="1035">
        <v>18</v>
      </c>
      <c r="AG33" s="1036"/>
      <c r="AH33" s="1036"/>
      <c r="AI33" s="1036"/>
      <c r="AJ33" s="1037"/>
      <c r="AK33" s="980">
        <v>31</v>
      </c>
      <c r="AL33" s="971"/>
      <c r="AM33" s="971"/>
      <c r="AN33" s="971"/>
      <c r="AO33" s="971"/>
      <c r="AP33" s="971" t="s">
        <v>492</v>
      </c>
      <c r="AQ33" s="971"/>
      <c r="AR33" s="971"/>
      <c r="AS33" s="971"/>
      <c r="AT33" s="971"/>
      <c r="AU33" s="971" t="s">
        <v>492</v>
      </c>
      <c r="AV33" s="971"/>
      <c r="AW33" s="971"/>
      <c r="AX33" s="971"/>
      <c r="AY33" s="971"/>
      <c r="AZ33" s="1042" t="s">
        <v>565</v>
      </c>
      <c r="BA33" s="1043"/>
      <c r="BB33" s="1043"/>
      <c r="BC33" s="1043"/>
      <c r="BD33" s="1044"/>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398</v>
      </c>
      <c r="C34" s="1031"/>
      <c r="D34" s="1031"/>
      <c r="E34" s="1031"/>
      <c r="F34" s="1031"/>
      <c r="G34" s="1031"/>
      <c r="H34" s="1031"/>
      <c r="I34" s="1031"/>
      <c r="J34" s="1031"/>
      <c r="K34" s="1031"/>
      <c r="L34" s="1031"/>
      <c r="M34" s="1031"/>
      <c r="N34" s="1031"/>
      <c r="O34" s="1031"/>
      <c r="P34" s="1032"/>
      <c r="Q34" s="1038">
        <v>407</v>
      </c>
      <c r="R34" s="1039"/>
      <c r="S34" s="1039"/>
      <c r="T34" s="1039"/>
      <c r="U34" s="1039"/>
      <c r="V34" s="1039">
        <v>457</v>
      </c>
      <c r="W34" s="1039"/>
      <c r="X34" s="1039"/>
      <c r="Y34" s="1039"/>
      <c r="Z34" s="1039"/>
      <c r="AA34" s="1040">
        <f>Q34-V34</f>
        <v>-50</v>
      </c>
      <c r="AB34" s="1036"/>
      <c r="AC34" s="1036"/>
      <c r="AD34" s="1036"/>
      <c r="AE34" s="1037"/>
      <c r="AF34" s="1035">
        <v>-50</v>
      </c>
      <c r="AG34" s="1036"/>
      <c r="AH34" s="1036"/>
      <c r="AI34" s="1036"/>
      <c r="AJ34" s="1037"/>
      <c r="AK34" s="980">
        <v>94</v>
      </c>
      <c r="AL34" s="971"/>
      <c r="AM34" s="971"/>
      <c r="AN34" s="971"/>
      <c r="AO34" s="971"/>
      <c r="AP34" s="971">
        <v>1632</v>
      </c>
      <c r="AQ34" s="971"/>
      <c r="AR34" s="971"/>
      <c r="AS34" s="971"/>
      <c r="AT34" s="971"/>
      <c r="AU34" s="971">
        <v>1632</v>
      </c>
      <c r="AV34" s="971"/>
      <c r="AW34" s="971"/>
      <c r="AX34" s="971"/>
      <c r="AY34" s="971"/>
      <c r="AZ34" s="1042" t="s">
        <v>565</v>
      </c>
      <c r="BA34" s="1043"/>
      <c r="BB34" s="1043"/>
      <c r="BC34" s="1043"/>
      <c r="BD34" s="1044"/>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399</v>
      </c>
      <c r="C35" s="1031"/>
      <c r="D35" s="1031"/>
      <c r="E35" s="1031"/>
      <c r="F35" s="1031"/>
      <c r="G35" s="1031"/>
      <c r="H35" s="1031"/>
      <c r="I35" s="1031"/>
      <c r="J35" s="1031"/>
      <c r="K35" s="1031"/>
      <c r="L35" s="1031"/>
      <c r="M35" s="1031"/>
      <c r="N35" s="1031"/>
      <c r="O35" s="1031"/>
      <c r="P35" s="1032"/>
      <c r="Q35" s="1038">
        <v>260</v>
      </c>
      <c r="R35" s="1039"/>
      <c r="S35" s="1039"/>
      <c r="T35" s="1039"/>
      <c r="U35" s="1039"/>
      <c r="V35" s="1039">
        <v>213</v>
      </c>
      <c r="W35" s="1039"/>
      <c r="X35" s="1039"/>
      <c r="Y35" s="1039"/>
      <c r="Z35" s="1039"/>
      <c r="AA35" s="1040">
        <f>Q35-V35</f>
        <v>47</v>
      </c>
      <c r="AB35" s="1036"/>
      <c r="AC35" s="1036"/>
      <c r="AD35" s="1036"/>
      <c r="AE35" s="1037"/>
      <c r="AF35" s="1035">
        <v>47</v>
      </c>
      <c r="AG35" s="1036"/>
      <c r="AH35" s="1036"/>
      <c r="AI35" s="1036"/>
      <c r="AJ35" s="1037"/>
      <c r="AK35" s="980">
        <v>206</v>
      </c>
      <c r="AL35" s="971"/>
      <c r="AM35" s="971"/>
      <c r="AN35" s="971"/>
      <c r="AO35" s="971"/>
      <c r="AP35" s="971">
        <v>976</v>
      </c>
      <c r="AQ35" s="971"/>
      <c r="AR35" s="971"/>
      <c r="AS35" s="971"/>
      <c r="AT35" s="971"/>
      <c r="AU35" s="971">
        <v>976</v>
      </c>
      <c r="AV35" s="971"/>
      <c r="AW35" s="971"/>
      <c r="AX35" s="971"/>
      <c r="AY35" s="971"/>
      <c r="AZ35" s="1042" t="s">
        <v>565</v>
      </c>
      <c r="BA35" s="1043"/>
      <c r="BB35" s="1043"/>
      <c r="BC35" s="1043"/>
      <c r="BD35" s="1044"/>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376</v>
      </c>
      <c r="AG63" s="959"/>
      <c r="AH63" s="959"/>
      <c r="AI63" s="959"/>
      <c r="AJ63" s="1022"/>
      <c r="AK63" s="1023"/>
      <c r="AL63" s="963"/>
      <c r="AM63" s="963"/>
      <c r="AN63" s="963"/>
      <c r="AO63" s="963"/>
      <c r="AP63" s="959">
        <f>AP32+AP34+AP35</f>
        <v>4023</v>
      </c>
      <c r="AQ63" s="959"/>
      <c r="AR63" s="959"/>
      <c r="AS63" s="959"/>
      <c r="AT63" s="959"/>
      <c r="AU63" s="959">
        <f>AU32+AU34+AU35</f>
        <v>3389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403</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404</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555</v>
      </c>
      <c r="C68" s="986"/>
      <c r="D68" s="986"/>
      <c r="E68" s="986"/>
      <c r="F68" s="986"/>
      <c r="G68" s="986"/>
      <c r="H68" s="986"/>
      <c r="I68" s="986"/>
      <c r="J68" s="986"/>
      <c r="K68" s="986"/>
      <c r="L68" s="986"/>
      <c r="M68" s="986"/>
      <c r="N68" s="986"/>
      <c r="O68" s="986"/>
      <c r="P68" s="987"/>
      <c r="Q68" s="988">
        <v>8424</v>
      </c>
      <c r="R68" s="982"/>
      <c r="S68" s="982"/>
      <c r="T68" s="982"/>
      <c r="U68" s="982"/>
      <c r="V68" s="982">
        <v>8260</v>
      </c>
      <c r="W68" s="982"/>
      <c r="X68" s="982"/>
      <c r="Y68" s="982"/>
      <c r="Z68" s="982"/>
      <c r="AA68" s="982">
        <f t="shared" ref="AA68:AA76" si="0">Q68-V68</f>
        <v>164</v>
      </c>
      <c r="AB68" s="982"/>
      <c r="AC68" s="982"/>
      <c r="AD68" s="982"/>
      <c r="AE68" s="982"/>
      <c r="AF68" s="982">
        <v>155</v>
      </c>
      <c r="AG68" s="982"/>
      <c r="AH68" s="982"/>
      <c r="AI68" s="982"/>
      <c r="AJ68" s="982"/>
      <c r="AK68" s="982" t="s">
        <v>492</v>
      </c>
      <c r="AL68" s="982"/>
      <c r="AM68" s="982"/>
      <c r="AN68" s="982"/>
      <c r="AO68" s="982"/>
      <c r="AP68" s="982">
        <v>5509</v>
      </c>
      <c r="AQ68" s="982"/>
      <c r="AR68" s="982"/>
      <c r="AS68" s="982"/>
      <c r="AT68" s="982"/>
      <c r="AU68" s="982">
        <v>248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556</v>
      </c>
      <c r="C69" s="975"/>
      <c r="D69" s="975"/>
      <c r="E69" s="975"/>
      <c r="F69" s="975"/>
      <c r="G69" s="975"/>
      <c r="H69" s="975"/>
      <c r="I69" s="975"/>
      <c r="J69" s="975"/>
      <c r="K69" s="975"/>
      <c r="L69" s="975"/>
      <c r="M69" s="975"/>
      <c r="N69" s="975"/>
      <c r="O69" s="975"/>
      <c r="P69" s="976"/>
      <c r="Q69" s="977">
        <v>734</v>
      </c>
      <c r="R69" s="971"/>
      <c r="S69" s="971"/>
      <c r="T69" s="971"/>
      <c r="U69" s="971"/>
      <c r="V69" s="971">
        <v>624</v>
      </c>
      <c r="W69" s="971"/>
      <c r="X69" s="971"/>
      <c r="Y69" s="971"/>
      <c r="Z69" s="971"/>
      <c r="AA69" s="981">
        <f t="shared" si="0"/>
        <v>110</v>
      </c>
      <c r="AB69" s="979"/>
      <c r="AC69" s="979"/>
      <c r="AD69" s="979"/>
      <c r="AE69" s="980"/>
      <c r="AF69" s="971">
        <v>50</v>
      </c>
      <c r="AG69" s="971"/>
      <c r="AH69" s="971"/>
      <c r="AI69" s="971"/>
      <c r="AJ69" s="971"/>
      <c r="AK69" s="971" t="s">
        <v>492</v>
      </c>
      <c r="AL69" s="971"/>
      <c r="AM69" s="971"/>
      <c r="AN69" s="971"/>
      <c r="AO69" s="971"/>
      <c r="AP69" s="971">
        <v>160</v>
      </c>
      <c r="AQ69" s="971"/>
      <c r="AR69" s="971"/>
      <c r="AS69" s="971"/>
      <c r="AT69" s="971"/>
      <c r="AU69" s="971">
        <v>66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557</v>
      </c>
      <c r="C70" s="975"/>
      <c r="D70" s="975"/>
      <c r="E70" s="975"/>
      <c r="F70" s="975"/>
      <c r="G70" s="975"/>
      <c r="H70" s="975"/>
      <c r="I70" s="975"/>
      <c r="J70" s="975"/>
      <c r="K70" s="975"/>
      <c r="L70" s="975"/>
      <c r="M70" s="975"/>
      <c r="N70" s="975"/>
      <c r="O70" s="975"/>
      <c r="P70" s="976"/>
      <c r="Q70" s="977">
        <v>13</v>
      </c>
      <c r="R70" s="971"/>
      <c r="S70" s="971"/>
      <c r="T70" s="971"/>
      <c r="U70" s="971"/>
      <c r="V70" s="971">
        <v>4</v>
      </c>
      <c r="W70" s="971"/>
      <c r="X70" s="971"/>
      <c r="Y70" s="971"/>
      <c r="Z70" s="971"/>
      <c r="AA70" s="981">
        <f t="shared" si="0"/>
        <v>9</v>
      </c>
      <c r="AB70" s="979"/>
      <c r="AC70" s="979"/>
      <c r="AD70" s="979"/>
      <c r="AE70" s="980"/>
      <c r="AF70" s="971">
        <v>9</v>
      </c>
      <c r="AG70" s="971"/>
      <c r="AH70" s="971"/>
      <c r="AI70" s="971"/>
      <c r="AJ70" s="971"/>
      <c r="AK70" s="971" t="s">
        <v>492</v>
      </c>
      <c r="AL70" s="971"/>
      <c r="AM70" s="971"/>
      <c r="AN70" s="971"/>
      <c r="AO70" s="971"/>
      <c r="AP70" s="971" t="s">
        <v>492</v>
      </c>
      <c r="AQ70" s="971"/>
      <c r="AR70" s="971"/>
      <c r="AS70" s="971"/>
      <c r="AT70" s="971"/>
      <c r="AU70" s="971" t="s">
        <v>492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558</v>
      </c>
      <c r="C71" s="975"/>
      <c r="D71" s="975"/>
      <c r="E71" s="975"/>
      <c r="F71" s="975"/>
      <c r="G71" s="975"/>
      <c r="H71" s="975"/>
      <c r="I71" s="975"/>
      <c r="J71" s="975"/>
      <c r="K71" s="975"/>
      <c r="L71" s="975"/>
      <c r="M71" s="975"/>
      <c r="N71" s="975"/>
      <c r="O71" s="975"/>
      <c r="P71" s="976"/>
      <c r="Q71" s="977">
        <v>617</v>
      </c>
      <c r="R71" s="971"/>
      <c r="S71" s="971"/>
      <c r="T71" s="971"/>
      <c r="U71" s="971"/>
      <c r="V71" s="971">
        <v>567</v>
      </c>
      <c r="W71" s="971"/>
      <c r="X71" s="971"/>
      <c r="Y71" s="971"/>
      <c r="Z71" s="971"/>
      <c r="AA71" s="981">
        <f t="shared" si="0"/>
        <v>50</v>
      </c>
      <c r="AB71" s="979"/>
      <c r="AC71" s="979"/>
      <c r="AD71" s="979"/>
      <c r="AE71" s="980"/>
      <c r="AF71" s="971">
        <v>51</v>
      </c>
      <c r="AG71" s="971"/>
      <c r="AH71" s="971"/>
      <c r="AI71" s="971"/>
      <c r="AJ71" s="971"/>
      <c r="AK71" s="971">
        <v>39</v>
      </c>
      <c r="AL71" s="971"/>
      <c r="AM71" s="971"/>
      <c r="AN71" s="971"/>
      <c r="AO71" s="971"/>
      <c r="AP71" s="971" t="s">
        <v>492</v>
      </c>
      <c r="AQ71" s="971"/>
      <c r="AR71" s="971"/>
      <c r="AS71" s="971"/>
      <c r="AT71" s="971"/>
      <c r="AU71" s="971" t="s">
        <v>492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559</v>
      </c>
      <c r="C72" s="975"/>
      <c r="D72" s="975"/>
      <c r="E72" s="975"/>
      <c r="F72" s="975"/>
      <c r="G72" s="975"/>
      <c r="H72" s="975"/>
      <c r="I72" s="975"/>
      <c r="J72" s="975"/>
      <c r="K72" s="975"/>
      <c r="L72" s="975"/>
      <c r="M72" s="975"/>
      <c r="N72" s="975"/>
      <c r="O72" s="975"/>
      <c r="P72" s="976"/>
      <c r="Q72" s="977">
        <v>177493</v>
      </c>
      <c r="R72" s="971"/>
      <c r="S72" s="971"/>
      <c r="T72" s="971"/>
      <c r="U72" s="971"/>
      <c r="V72" s="971">
        <v>175048</v>
      </c>
      <c r="W72" s="971"/>
      <c r="X72" s="971"/>
      <c r="Y72" s="971"/>
      <c r="Z72" s="971"/>
      <c r="AA72" s="981">
        <f t="shared" si="0"/>
        <v>2445</v>
      </c>
      <c r="AB72" s="979"/>
      <c r="AC72" s="979"/>
      <c r="AD72" s="979"/>
      <c r="AE72" s="980"/>
      <c r="AF72" s="971">
        <v>2442</v>
      </c>
      <c r="AG72" s="971"/>
      <c r="AH72" s="971"/>
      <c r="AI72" s="971"/>
      <c r="AJ72" s="971"/>
      <c r="AK72" s="971">
        <v>6094</v>
      </c>
      <c r="AL72" s="971"/>
      <c r="AM72" s="971"/>
      <c r="AN72" s="971"/>
      <c r="AO72" s="971"/>
      <c r="AP72" s="971" t="s">
        <v>492</v>
      </c>
      <c r="AQ72" s="971"/>
      <c r="AR72" s="971"/>
      <c r="AS72" s="971"/>
      <c r="AT72" s="971"/>
      <c r="AU72" s="971" t="s">
        <v>492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560</v>
      </c>
      <c r="C73" s="975"/>
      <c r="D73" s="975"/>
      <c r="E73" s="975"/>
      <c r="F73" s="975"/>
      <c r="G73" s="975"/>
      <c r="H73" s="975"/>
      <c r="I73" s="975"/>
      <c r="J73" s="975"/>
      <c r="K73" s="975"/>
      <c r="L73" s="975"/>
      <c r="M73" s="975"/>
      <c r="N73" s="975"/>
      <c r="O73" s="975"/>
      <c r="P73" s="976"/>
      <c r="Q73" s="977">
        <v>895</v>
      </c>
      <c r="R73" s="971"/>
      <c r="S73" s="971"/>
      <c r="T73" s="971"/>
      <c r="U73" s="971"/>
      <c r="V73" s="971">
        <v>875</v>
      </c>
      <c r="W73" s="971"/>
      <c r="X73" s="971"/>
      <c r="Y73" s="971"/>
      <c r="Z73" s="971"/>
      <c r="AA73" s="981">
        <f t="shared" si="0"/>
        <v>20</v>
      </c>
      <c r="AB73" s="979"/>
      <c r="AC73" s="979"/>
      <c r="AD73" s="979"/>
      <c r="AE73" s="980"/>
      <c r="AF73" s="971">
        <v>20</v>
      </c>
      <c r="AG73" s="971"/>
      <c r="AH73" s="971"/>
      <c r="AI73" s="971"/>
      <c r="AJ73" s="971"/>
      <c r="AK73" s="971">
        <f>AF73</f>
        <v>20</v>
      </c>
      <c r="AL73" s="971"/>
      <c r="AM73" s="971"/>
      <c r="AN73" s="971"/>
      <c r="AO73" s="971"/>
      <c r="AP73" s="971" t="s">
        <v>492</v>
      </c>
      <c r="AQ73" s="971"/>
      <c r="AR73" s="971"/>
      <c r="AS73" s="971"/>
      <c r="AT73" s="971"/>
      <c r="AU73" s="971" t="s">
        <v>492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561</v>
      </c>
      <c r="C74" s="975"/>
      <c r="D74" s="975"/>
      <c r="E74" s="975"/>
      <c r="F74" s="975"/>
      <c r="G74" s="975"/>
      <c r="H74" s="975"/>
      <c r="I74" s="975"/>
      <c r="J74" s="975"/>
      <c r="K74" s="975"/>
      <c r="L74" s="975"/>
      <c r="M74" s="975"/>
      <c r="N74" s="975"/>
      <c r="O74" s="975"/>
      <c r="P74" s="976"/>
      <c r="Q74" s="977">
        <v>5908</v>
      </c>
      <c r="R74" s="971"/>
      <c r="S74" s="971"/>
      <c r="T74" s="971"/>
      <c r="U74" s="971"/>
      <c r="V74" s="971">
        <v>3386</v>
      </c>
      <c r="W74" s="971"/>
      <c r="X74" s="971"/>
      <c r="Y74" s="971"/>
      <c r="Z74" s="971"/>
      <c r="AA74" s="981">
        <f t="shared" si="0"/>
        <v>2522</v>
      </c>
      <c r="AB74" s="979"/>
      <c r="AC74" s="979"/>
      <c r="AD74" s="979"/>
      <c r="AE74" s="980"/>
      <c r="AF74" s="971">
        <v>252</v>
      </c>
      <c r="AG74" s="971"/>
      <c r="AH74" s="971"/>
      <c r="AI74" s="971"/>
      <c r="AJ74" s="971"/>
      <c r="AK74" s="971" t="s">
        <v>492</v>
      </c>
      <c r="AL74" s="971"/>
      <c r="AM74" s="971"/>
      <c r="AN74" s="971"/>
      <c r="AO74" s="971"/>
      <c r="AP74" s="971" t="s">
        <v>492</v>
      </c>
      <c r="AQ74" s="971"/>
      <c r="AR74" s="971"/>
      <c r="AS74" s="971"/>
      <c r="AT74" s="971"/>
      <c r="AU74" s="971" t="s">
        <v>492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562</v>
      </c>
      <c r="C75" s="975"/>
      <c r="D75" s="975"/>
      <c r="E75" s="975"/>
      <c r="F75" s="975"/>
      <c r="G75" s="975"/>
      <c r="H75" s="975"/>
      <c r="I75" s="975"/>
      <c r="J75" s="975"/>
      <c r="K75" s="975"/>
      <c r="L75" s="975"/>
      <c r="M75" s="975"/>
      <c r="N75" s="975"/>
      <c r="O75" s="975"/>
      <c r="P75" s="976"/>
      <c r="Q75" s="978">
        <v>127</v>
      </c>
      <c r="R75" s="979"/>
      <c r="S75" s="979"/>
      <c r="T75" s="979"/>
      <c r="U75" s="980"/>
      <c r="V75" s="981">
        <v>122</v>
      </c>
      <c r="W75" s="979"/>
      <c r="X75" s="979"/>
      <c r="Y75" s="979"/>
      <c r="Z75" s="980"/>
      <c r="AA75" s="981">
        <f t="shared" si="0"/>
        <v>5</v>
      </c>
      <c r="AB75" s="979"/>
      <c r="AC75" s="979"/>
      <c r="AD75" s="979"/>
      <c r="AE75" s="980"/>
      <c r="AF75" s="981">
        <v>5</v>
      </c>
      <c r="AG75" s="979"/>
      <c r="AH75" s="979"/>
      <c r="AI75" s="979"/>
      <c r="AJ75" s="980"/>
      <c r="AK75" s="981" t="s">
        <v>492</v>
      </c>
      <c r="AL75" s="979"/>
      <c r="AM75" s="979"/>
      <c r="AN75" s="979"/>
      <c r="AO75" s="980"/>
      <c r="AP75" s="981" t="s">
        <v>492</v>
      </c>
      <c r="AQ75" s="979"/>
      <c r="AR75" s="979"/>
      <c r="AS75" s="979"/>
      <c r="AT75" s="980"/>
      <c r="AU75" s="981" t="s">
        <v>492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563</v>
      </c>
      <c r="C76" s="975"/>
      <c r="D76" s="975"/>
      <c r="E76" s="975"/>
      <c r="F76" s="975"/>
      <c r="G76" s="975"/>
      <c r="H76" s="975"/>
      <c r="I76" s="975"/>
      <c r="J76" s="975"/>
      <c r="K76" s="975"/>
      <c r="L76" s="975"/>
      <c r="M76" s="975"/>
      <c r="N76" s="975"/>
      <c r="O76" s="975"/>
      <c r="P76" s="976"/>
      <c r="Q76" s="978">
        <v>8215</v>
      </c>
      <c r="R76" s="979"/>
      <c r="S76" s="979"/>
      <c r="T76" s="979"/>
      <c r="U76" s="980"/>
      <c r="V76" s="981">
        <v>7312</v>
      </c>
      <c r="W76" s="979"/>
      <c r="X76" s="979"/>
      <c r="Y76" s="979"/>
      <c r="Z76" s="980"/>
      <c r="AA76" s="981">
        <f t="shared" si="0"/>
        <v>903</v>
      </c>
      <c r="AB76" s="979"/>
      <c r="AC76" s="979"/>
      <c r="AD76" s="979"/>
      <c r="AE76" s="980"/>
      <c r="AF76" s="981">
        <v>6690</v>
      </c>
      <c r="AG76" s="979"/>
      <c r="AH76" s="979"/>
      <c r="AI76" s="979"/>
      <c r="AJ76" s="980"/>
      <c r="AK76" s="981">
        <v>64</v>
      </c>
      <c r="AL76" s="979"/>
      <c r="AM76" s="979"/>
      <c r="AN76" s="979"/>
      <c r="AO76" s="980"/>
      <c r="AP76" s="981">
        <v>10573</v>
      </c>
      <c r="AQ76" s="979"/>
      <c r="AR76" s="979"/>
      <c r="AS76" s="979"/>
      <c r="AT76" s="980"/>
      <c r="AU76" s="981" t="s">
        <v>566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AF68+AF69+AF70+AF71+AF72+AF73+AF74+AF75+AF76</f>
        <v>9674</v>
      </c>
      <c r="AG88" s="959"/>
      <c r="AH88" s="959"/>
      <c r="AI88" s="959"/>
      <c r="AJ88" s="959"/>
      <c r="AK88" s="963"/>
      <c r="AL88" s="963"/>
      <c r="AM88" s="963"/>
      <c r="AN88" s="963"/>
      <c r="AO88" s="963"/>
      <c r="AP88" s="959">
        <f>AP68+AP69+AP76</f>
        <v>16242</v>
      </c>
      <c r="AQ88" s="959"/>
      <c r="AR88" s="959"/>
      <c r="AS88" s="959"/>
      <c r="AT88" s="959"/>
      <c r="AU88" s="959">
        <f>AU68+AU69</f>
        <v>314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CR7</f>
        <v>10</v>
      </c>
      <c r="CS102" s="953"/>
      <c r="CT102" s="953"/>
      <c r="CU102" s="953"/>
      <c r="CV102" s="954"/>
      <c r="CW102" s="952">
        <f>CW7</f>
        <v>0</v>
      </c>
      <c r="CX102" s="953"/>
      <c r="CY102" s="953"/>
      <c r="CZ102" s="953"/>
      <c r="DA102" s="954"/>
      <c r="DB102" s="952" t="s">
        <v>566</v>
      </c>
      <c r="DC102" s="953"/>
      <c r="DD102" s="953"/>
      <c r="DE102" s="953"/>
      <c r="DF102" s="954"/>
      <c r="DG102" s="952" t="s">
        <v>566</v>
      </c>
      <c r="DH102" s="953"/>
      <c r="DI102" s="953"/>
      <c r="DJ102" s="953"/>
      <c r="DK102" s="954"/>
      <c r="DL102" s="952" t="s">
        <v>566</v>
      </c>
      <c r="DM102" s="953"/>
      <c r="DN102" s="953"/>
      <c r="DO102" s="953"/>
      <c r="DP102" s="954"/>
      <c r="DQ102" s="952" t="s">
        <v>566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15">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1258371</v>
      </c>
      <c r="AB110" s="889"/>
      <c r="AC110" s="889"/>
      <c r="AD110" s="889"/>
      <c r="AE110" s="890"/>
      <c r="AF110" s="891">
        <v>1231394</v>
      </c>
      <c r="AG110" s="889"/>
      <c r="AH110" s="889"/>
      <c r="AI110" s="889"/>
      <c r="AJ110" s="890"/>
      <c r="AK110" s="891">
        <v>1207528</v>
      </c>
      <c r="AL110" s="889"/>
      <c r="AM110" s="889"/>
      <c r="AN110" s="889"/>
      <c r="AO110" s="890"/>
      <c r="AP110" s="892">
        <v>21.2</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12930427</v>
      </c>
      <c r="BR110" s="842"/>
      <c r="BS110" s="842"/>
      <c r="BT110" s="842"/>
      <c r="BU110" s="842"/>
      <c r="BV110" s="842">
        <v>12354922</v>
      </c>
      <c r="BW110" s="842"/>
      <c r="BX110" s="842"/>
      <c r="BY110" s="842"/>
      <c r="BZ110" s="842"/>
      <c r="CA110" s="842">
        <v>11576373</v>
      </c>
      <c r="CB110" s="842"/>
      <c r="CC110" s="842"/>
      <c r="CD110" s="842"/>
      <c r="CE110" s="842"/>
      <c r="CF110" s="866">
        <v>203</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3618163</v>
      </c>
      <c r="BR112" s="817"/>
      <c r="BS112" s="817"/>
      <c r="BT112" s="817"/>
      <c r="BU112" s="817"/>
      <c r="BV112" s="817">
        <v>3557499</v>
      </c>
      <c r="BW112" s="817"/>
      <c r="BX112" s="817"/>
      <c r="BY112" s="817"/>
      <c r="BZ112" s="817"/>
      <c r="CA112" s="817">
        <v>3389113</v>
      </c>
      <c r="CB112" s="817"/>
      <c r="CC112" s="817"/>
      <c r="CD112" s="817"/>
      <c r="CE112" s="817"/>
      <c r="CF112" s="875">
        <v>59.4</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273307</v>
      </c>
      <c r="AB113" s="919"/>
      <c r="AC113" s="919"/>
      <c r="AD113" s="919"/>
      <c r="AE113" s="920"/>
      <c r="AF113" s="921">
        <v>284605</v>
      </c>
      <c r="AG113" s="919"/>
      <c r="AH113" s="919"/>
      <c r="AI113" s="919"/>
      <c r="AJ113" s="920"/>
      <c r="AK113" s="921">
        <v>297495</v>
      </c>
      <c r="AL113" s="919"/>
      <c r="AM113" s="919"/>
      <c r="AN113" s="919"/>
      <c r="AO113" s="920"/>
      <c r="AP113" s="922">
        <v>5.2</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315234</v>
      </c>
      <c r="BR113" s="817"/>
      <c r="BS113" s="817"/>
      <c r="BT113" s="817"/>
      <c r="BU113" s="817"/>
      <c r="BV113" s="817">
        <v>276378</v>
      </c>
      <c r="BW113" s="817"/>
      <c r="BX113" s="817"/>
      <c r="BY113" s="817"/>
      <c r="BZ113" s="817"/>
      <c r="CA113" s="817">
        <v>314078</v>
      </c>
      <c r="CB113" s="817"/>
      <c r="CC113" s="817"/>
      <c r="CD113" s="817"/>
      <c r="CE113" s="817"/>
      <c r="CF113" s="875">
        <v>5.5</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47652</v>
      </c>
      <c r="AB114" s="780"/>
      <c r="AC114" s="780"/>
      <c r="AD114" s="780"/>
      <c r="AE114" s="781"/>
      <c r="AF114" s="782">
        <v>49970</v>
      </c>
      <c r="AG114" s="780"/>
      <c r="AH114" s="780"/>
      <c r="AI114" s="780"/>
      <c r="AJ114" s="781"/>
      <c r="AK114" s="782">
        <v>53092</v>
      </c>
      <c r="AL114" s="780"/>
      <c r="AM114" s="780"/>
      <c r="AN114" s="780"/>
      <c r="AO114" s="781"/>
      <c r="AP114" s="824">
        <v>0.9</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1148452</v>
      </c>
      <c r="BR114" s="817"/>
      <c r="BS114" s="817"/>
      <c r="BT114" s="817"/>
      <c r="BU114" s="817"/>
      <c r="BV114" s="817">
        <v>1114610</v>
      </c>
      <c r="BW114" s="817"/>
      <c r="BX114" s="817"/>
      <c r="BY114" s="817"/>
      <c r="BZ114" s="817"/>
      <c r="CA114" s="817">
        <v>1207762</v>
      </c>
      <c r="CB114" s="817"/>
      <c r="CC114" s="817"/>
      <c r="CD114" s="817"/>
      <c r="CE114" s="817"/>
      <c r="CF114" s="875">
        <v>21.2</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1579330</v>
      </c>
      <c r="AB117" s="903"/>
      <c r="AC117" s="903"/>
      <c r="AD117" s="903"/>
      <c r="AE117" s="904"/>
      <c r="AF117" s="905">
        <v>1565969</v>
      </c>
      <c r="AG117" s="903"/>
      <c r="AH117" s="903"/>
      <c r="AI117" s="903"/>
      <c r="AJ117" s="904"/>
      <c r="AK117" s="905">
        <v>1558115</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18012276</v>
      </c>
      <c r="BR119" s="845"/>
      <c r="BS119" s="845"/>
      <c r="BT119" s="845"/>
      <c r="BU119" s="845"/>
      <c r="BV119" s="845">
        <v>17303409</v>
      </c>
      <c r="BW119" s="845"/>
      <c r="BX119" s="845"/>
      <c r="BY119" s="845"/>
      <c r="BZ119" s="845"/>
      <c r="CA119" s="845">
        <v>16487326</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10579994</v>
      </c>
      <c r="BR120" s="842"/>
      <c r="BS120" s="842"/>
      <c r="BT120" s="842"/>
      <c r="BU120" s="842"/>
      <c r="BV120" s="842">
        <v>11719089</v>
      </c>
      <c r="BW120" s="842"/>
      <c r="BX120" s="842"/>
      <c r="BY120" s="842"/>
      <c r="BZ120" s="842"/>
      <c r="CA120" s="842">
        <v>10368931</v>
      </c>
      <c r="CB120" s="842"/>
      <c r="CC120" s="842"/>
      <c r="CD120" s="842"/>
      <c r="CE120" s="842"/>
      <c r="CF120" s="866">
        <v>181.8</v>
      </c>
      <c r="CG120" s="867"/>
      <c r="CH120" s="867"/>
      <c r="CI120" s="867"/>
      <c r="CJ120" s="867"/>
      <c r="CK120" s="868" t="s">
        <v>450</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1515199</v>
      </c>
      <c r="DH120" s="842"/>
      <c r="DI120" s="842"/>
      <c r="DJ120" s="842"/>
      <c r="DK120" s="842"/>
      <c r="DL120" s="842">
        <v>1596518</v>
      </c>
      <c r="DM120" s="842"/>
      <c r="DN120" s="842"/>
      <c r="DO120" s="842"/>
      <c r="DP120" s="842"/>
      <c r="DQ120" s="842">
        <v>1631638</v>
      </c>
      <c r="DR120" s="842"/>
      <c r="DS120" s="842"/>
      <c r="DT120" s="842"/>
      <c r="DU120" s="842"/>
      <c r="DV120" s="843">
        <v>28.6</v>
      </c>
      <c r="DW120" s="843"/>
      <c r="DX120" s="843"/>
      <c r="DY120" s="843"/>
      <c r="DZ120" s="844"/>
    </row>
    <row r="121" spans="1:130" s="230" customFormat="1" ht="26.25" customHeight="1" x14ac:dyDescent="0.15">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81034</v>
      </c>
      <c r="BR121" s="817"/>
      <c r="BS121" s="817"/>
      <c r="BT121" s="817"/>
      <c r="BU121" s="817"/>
      <c r="BV121" s="817">
        <v>51286</v>
      </c>
      <c r="BW121" s="817"/>
      <c r="BX121" s="817"/>
      <c r="BY121" s="817"/>
      <c r="BZ121" s="817"/>
      <c r="CA121" s="817">
        <v>33944</v>
      </c>
      <c r="CB121" s="817"/>
      <c r="CC121" s="817"/>
      <c r="CD121" s="817"/>
      <c r="CE121" s="817"/>
      <c r="CF121" s="875">
        <v>0.6</v>
      </c>
      <c r="CG121" s="876"/>
      <c r="CH121" s="876"/>
      <c r="CI121" s="876"/>
      <c r="CJ121" s="876"/>
      <c r="CK121" s="869"/>
      <c r="CL121" s="855"/>
      <c r="CM121" s="855"/>
      <c r="CN121" s="855"/>
      <c r="CO121" s="856"/>
      <c r="CP121" s="835" t="s">
        <v>399</v>
      </c>
      <c r="CQ121" s="836"/>
      <c r="CR121" s="836"/>
      <c r="CS121" s="836"/>
      <c r="CT121" s="836"/>
      <c r="CU121" s="836"/>
      <c r="CV121" s="836"/>
      <c r="CW121" s="836"/>
      <c r="CX121" s="836"/>
      <c r="CY121" s="836"/>
      <c r="CZ121" s="836"/>
      <c r="DA121" s="836"/>
      <c r="DB121" s="836"/>
      <c r="DC121" s="836"/>
      <c r="DD121" s="836"/>
      <c r="DE121" s="836"/>
      <c r="DF121" s="837"/>
      <c r="DG121" s="816">
        <v>1200979</v>
      </c>
      <c r="DH121" s="817"/>
      <c r="DI121" s="817"/>
      <c r="DJ121" s="817"/>
      <c r="DK121" s="817"/>
      <c r="DL121" s="817">
        <v>1090401</v>
      </c>
      <c r="DM121" s="817"/>
      <c r="DN121" s="817"/>
      <c r="DO121" s="817"/>
      <c r="DP121" s="817"/>
      <c r="DQ121" s="817">
        <v>976324</v>
      </c>
      <c r="DR121" s="817"/>
      <c r="DS121" s="817"/>
      <c r="DT121" s="817"/>
      <c r="DU121" s="817"/>
      <c r="DV121" s="794">
        <v>17.100000000000001</v>
      </c>
      <c r="DW121" s="794"/>
      <c r="DX121" s="794"/>
      <c r="DY121" s="794"/>
      <c r="DZ121" s="795"/>
    </row>
    <row r="122" spans="1:130" s="230" customFormat="1" ht="26.25" customHeight="1" x14ac:dyDescent="0.15">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11918885</v>
      </c>
      <c r="BR122" s="845"/>
      <c r="BS122" s="845"/>
      <c r="BT122" s="845"/>
      <c r="BU122" s="845"/>
      <c r="BV122" s="845">
        <v>11276207</v>
      </c>
      <c r="BW122" s="845"/>
      <c r="BX122" s="845"/>
      <c r="BY122" s="845"/>
      <c r="BZ122" s="845"/>
      <c r="CA122" s="845">
        <v>10882130</v>
      </c>
      <c r="CB122" s="845"/>
      <c r="CC122" s="845"/>
      <c r="CD122" s="845"/>
      <c r="CE122" s="845"/>
      <c r="CF122" s="846">
        <v>190.8</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901985</v>
      </c>
      <c r="DH122" s="817"/>
      <c r="DI122" s="817"/>
      <c r="DJ122" s="817"/>
      <c r="DK122" s="817"/>
      <c r="DL122" s="817">
        <v>870580</v>
      </c>
      <c r="DM122" s="817"/>
      <c r="DN122" s="817"/>
      <c r="DO122" s="817"/>
      <c r="DP122" s="817"/>
      <c r="DQ122" s="817">
        <v>781151</v>
      </c>
      <c r="DR122" s="817"/>
      <c r="DS122" s="817"/>
      <c r="DT122" s="817"/>
      <c r="DU122" s="817"/>
      <c r="DV122" s="794">
        <v>13.7</v>
      </c>
      <c r="DW122" s="794"/>
      <c r="DX122" s="794"/>
      <c r="DY122" s="794"/>
      <c r="DZ122" s="795"/>
    </row>
    <row r="123" spans="1:130" s="230" customFormat="1" ht="26.25" customHeight="1" x14ac:dyDescent="0.15">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22579913</v>
      </c>
      <c r="BR123" s="833"/>
      <c r="BS123" s="833"/>
      <c r="BT123" s="833"/>
      <c r="BU123" s="833"/>
      <c r="BV123" s="833">
        <v>23046582</v>
      </c>
      <c r="BW123" s="833"/>
      <c r="BX123" s="833"/>
      <c r="BY123" s="833"/>
      <c r="BZ123" s="833"/>
      <c r="CA123" s="833">
        <v>21285005</v>
      </c>
      <c r="CB123" s="833"/>
      <c r="CC123" s="833"/>
      <c r="CD123" s="833"/>
      <c r="CE123" s="833"/>
      <c r="CF123" s="748"/>
      <c r="CG123" s="749"/>
      <c r="CH123" s="749"/>
      <c r="CI123" s="749"/>
      <c r="CJ123" s="834"/>
      <c r="CK123" s="869"/>
      <c r="CL123" s="855"/>
      <c r="CM123" s="855"/>
      <c r="CN123" s="855"/>
      <c r="CO123" s="856"/>
      <c r="CP123" s="835" t="s">
        <v>396</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32944</v>
      </c>
      <c r="AB128" s="801"/>
      <c r="AC128" s="801"/>
      <c r="AD128" s="801"/>
      <c r="AE128" s="802"/>
      <c r="AF128" s="803">
        <v>30978</v>
      </c>
      <c r="AG128" s="801"/>
      <c r="AH128" s="801"/>
      <c r="AI128" s="801"/>
      <c r="AJ128" s="802"/>
      <c r="AK128" s="803">
        <v>18361</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14.14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6941311</v>
      </c>
      <c r="AB129" s="780"/>
      <c r="AC129" s="780"/>
      <c r="AD129" s="780"/>
      <c r="AE129" s="781"/>
      <c r="AF129" s="782">
        <v>6685556</v>
      </c>
      <c r="AG129" s="780"/>
      <c r="AH129" s="780"/>
      <c r="AI129" s="780"/>
      <c r="AJ129" s="781"/>
      <c r="AK129" s="782">
        <v>6746019</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19.14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1119454</v>
      </c>
      <c r="AB130" s="780"/>
      <c r="AC130" s="780"/>
      <c r="AD130" s="780"/>
      <c r="AE130" s="781"/>
      <c r="AF130" s="782">
        <v>1055434</v>
      </c>
      <c r="AG130" s="780"/>
      <c r="AH130" s="780"/>
      <c r="AI130" s="780"/>
      <c r="AJ130" s="781"/>
      <c r="AK130" s="782">
        <v>1042969</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8.1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5821857</v>
      </c>
      <c r="AB131" s="764"/>
      <c r="AC131" s="764"/>
      <c r="AD131" s="764"/>
      <c r="AE131" s="765"/>
      <c r="AF131" s="766">
        <v>5630122</v>
      </c>
      <c r="AG131" s="764"/>
      <c r="AH131" s="764"/>
      <c r="AI131" s="764"/>
      <c r="AJ131" s="765"/>
      <c r="AK131" s="766">
        <v>5703050</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7.3332615350000001</v>
      </c>
      <c r="AB132" s="745"/>
      <c r="AC132" s="745"/>
      <c r="AD132" s="745"/>
      <c r="AE132" s="746"/>
      <c r="AF132" s="747">
        <v>8.5177082649999996</v>
      </c>
      <c r="AG132" s="745"/>
      <c r="AH132" s="745"/>
      <c r="AI132" s="745"/>
      <c r="AJ132" s="746"/>
      <c r="AK132" s="747">
        <v>8.7108652390000003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7.4</v>
      </c>
      <c r="AB133" s="724"/>
      <c r="AC133" s="724"/>
      <c r="AD133" s="724"/>
      <c r="AE133" s="725"/>
      <c r="AF133" s="723">
        <v>7.6</v>
      </c>
      <c r="AG133" s="724"/>
      <c r="AH133" s="724"/>
      <c r="AI133" s="724"/>
      <c r="AJ133" s="725"/>
      <c r="AK133" s="723">
        <v>8.1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t81iJyPZxeX76963Af2iTfe4Swrx+M+oofjtNxY7GHJqmp0TP5FzeegOf7JPy7i1L2FLPP7QvgmiFMqp6ZHzg==" saltValue="g5o/jKAtGTQ5wcpLYAtGv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1" zoomScale="85" zoomScaleNormal="85" zoomScaleSheetLayoutView="85" workbookViewId="0">
      <selection activeCell="B50" sqref="A1:XFD104857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r02UPONyF7SAa2Vr2RmP2r8Ctd91UGtHssl7OT6eCvNm56S9qogjWNiovbkUpN9bT9oKr7LhjTP9jSU54hC6Q==" saltValue="zyFUariO7NES2DzUjH0E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election activeCell="B50" sqref="A1:XFD1048576"/>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9zOJuHLL4JDy2zS/CX9tNZ327ft2qT4xKP4nJBt3tJk0fp7pRH2dfEV+G3uyDORLXPoVxsqwem2jd2T9y5jww==" saltValue="tkwFEs5Mk5Qi/xnIRGPMS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election activeCell="B50" sqref="A1:XFD1048576"/>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3"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4"/>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5" t="s">
        <v>488</v>
      </c>
      <c r="AL9" s="1136"/>
      <c r="AM9" s="1136"/>
      <c r="AN9" s="1137"/>
      <c r="AO9" s="281">
        <v>1526451</v>
      </c>
      <c r="AP9" s="281">
        <v>92272</v>
      </c>
      <c r="AQ9" s="282">
        <v>121399</v>
      </c>
      <c r="AR9" s="283">
        <v>-24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5" t="s">
        <v>489</v>
      </c>
      <c r="AL10" s="1136"/>
      <c r="AM10" s="1136"/>
      <c r="AN10" s="1137"/>
      <c r="AO10" s="284">
        <v>255310</v>
      </c>
      <c r="AP10" s="284">
        <v>15433</v>
      </c>
      <c r="AQ10" s="285">
        <v>14890</v>
      </c>
      <c r="AR10" s="286">
        <v>3.6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5" t="s">
        <v>490</v>
      </c>
      <c r="AL11" s="1136"/>
      <c r="AM11" s="1136"/>
      <c r="AN11" s="1137"/>
      <c r="AO11" s="284">
        <v>8567</v>
      </c>
      <c r="AP11" s="284">
        <v>518</v>
      </c>
      <c r="AQ11" s="285">
        <v>3495</v>
      </c>
      <c r="AR11" s="286">
        <v>-85.2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5" t="s">
        <v>491</v>
      </c>
      <c r="AL12" s="1136"/>
      <c r="AM12" s="1136"/>
      <c r="AN12" s="1137"/>
      <c r="AO12" s="284" t="s">
        <v>492</v>
      </c>
      <c r="AP12" s="284" t="s">
        <v>492</v>
      </c>
      <c r="AQ12" s="285" t="s">
        <v>492</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5" t="s">
        <v>493</v>
      </c>
      <c r="AL13" s="1136"/>
      <c r="AM13" s="1136"/>
      <c r="AN13" s="1137"/>
      <c r="AO13" s="284">
        <v>71773</v>
      </c>
      <c r="AP13" s="284">
        <v>4339</v>
      </c>
      <c r="AQ13" s="285">
        <v>5676</v>
      </c>
      <c r="AR13" s="286">
        <v>-23.6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5" t="s">
        <v>494</v>
      </c>
      <c r="AL14" s="1136"/>
      <c r="AM14" s="1136"/>
      <c r="AN14" s="1137"/>
      <c r="AO14" s="284">
        <v>30454</v>
      </c>
      <c r="AP14" s="284">
        <v>1841</v>
      </c>
      <c r="AQ14" s="285">
        <v>1839</v>
      </c>
      <c r="AR14" s="286">
        <v>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8" t="s">
        <v>495</v>
      </c>
      <c r="AL15" s="1139"/>
      <c r="AM15" s="1139"/>
      <c r="AN15" s="1140"/>
      <c r="AO15" s="284">
        <v>-88043</v>
      </c>
      <c r="AP15" s="284">
        <v>-5322</v>
      </c>
      <c r="AQ15" s="285">
        <v>-7293</v>
      </c>
      <c r="AR15" s="286">
        <v>-27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8" t="s">
        <v>177</v>
      </c>
      <c r="AL16" s="1139"/>
      <c r="AM16" s="1139"/>
      <c r="AN16" s="1140"/>
      <c r="AO16" s="284">
        <v>1804512</v>
      </c>
      <c r="AP16" s="284">
        <v>109080</v>
      </c>
      <c r="AQ16" s="285">
        <v>140006</v>
      </c>
      <c r="AR16" s="286">
        <v>-22.1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1" t="s">
        <v>500</v>
      </c>
      <c r="AL21" s="1142"/>
      <c r="AM21" s="1142"/>
      <c r="AN21" s="1143"/>
      <c r="AO21" s="297">
        <v>9.73</v>
      </c>
      <c r="AP21" s="298">
        <v>12.39</v>
      </c>
      <c r="AQ21" s="299">
        <v>-2.66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1" t="s">
        <v>501</v>
      </c>
      <c r="AL22" s="1142"/>
      <c r="AM22" s="1142"/>
      <c r="AN22" s="1143"/>
      <c r="AO22" s="302">
        <v>93.8</v>
      </c>
      <c r="AP22" s="303">
        <v>95.4</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4" t="s">
        <v>502</v>
      </c>
      <c r="B26" s="1134"/>
      <c r="C26" s="1134"/>
      <c r="D26" s="1134"/>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3"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4"/>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5" t="s">
        <v>505</v>
      </c>
      <c r="AL32" s="1126"/>
      <c r="AM32" s="1126"/>
      <c r="AN32" s="1127"/>
      <c r="AO32" s="312">
        <v>1207528</v>
      </c>
      <c r="AP32" s="312">
        <v>72993</v>
      </c>
      <c r="AQ32" s="313">
        <v>82032</v>
      </c>
      <c r="AR32" s="314">
        <v>-11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5" t="s">
        <v>506</v>
      </c>
      <c r="AL33" s="1126"/>
      <c r="AM33" s="1126"/>
      <c r="AN33" s="1127"/>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5" t="s">
        <v>507</v>
      </c>
      <c r="AL34" s="1126"/>
      <c r="AM34" s="1126"/>
      <c r="AN34" s="1127"/>
      <c r="AO34" s="312" t="s">
        <v>492</v>
      </c>
      <c r="AP34" s="312" t="s">
        <v>492</v>
      </c>
      <c r="AQ34" s="313" t="s">
        <v>492</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5" t="s">
        <v>508</v>
      </c>
      <c r="AL35" s="1126"/>
      <c r="AM35" s="1126"/>
      <c r="AN35" s="1127"/>
      <c r="AO35" s="312">
        <v>297495</v>
      </c>
      <c r="AP35" s="312">
        <v>17983</v>
      </c>
      <c r="AQ35" s="313">
        <v>19007</v>
      </c>
      <c r="AR35" s="314">
        <v>-5.4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5" t="s">
        <v>509</v>
      </c>
      <c r="AL36" s="1126"/>
      <c r="AM36" s="1126"/>
      <c r="AN36" s="1127"/>
      <c r="AO36" s="312">
        <v>53092</v>
      </c>
      <c r="AP36" s="312">
        <v>3209</v>
      </c>
      <c r="AQ36" s="313">
        <v>3652</v>
      </c>
      <c r="AR36" s="314">
        <v>-12.1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5" t="s">
        <v>510</v>
      </c>
      <c r="AL37" s="1126"/>
      <c r="AM37" s="1126"/>
      <c r="AN37" s="1127"/>
      <c r="AO37" s="312" t="s">
        <v>492</v>
      </c>
      <c r="AP37" s="312" t="s">
        <v>492</v>
      </c>
      <c r="AQ37" s="313">
        <v>1064</v>
      </c>
      <c r="AR37" s="314" t="s">
        <v>492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8" t="s">
        <v>511</v>
      </c>
      <c r="AL38" s="1129"/>
      <c r="AM38" s="1129"/>
      <c r="AN38" s="1130"/>
      <c r="AO38" s="315" t="s">
        <v>492</v>
      </c>
      <c r="AP38" s="315" t="s">
        <v>492</v>
      </c>
      <c r="AQ38" s="316">
        <v>6</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8" t="s">
        <v>512</v>
      </c>
      <c r="AL39" s="1129"/>
      <c r="AM39" s="1129"/>
      <c r="AN39" s="1130"/>
      <c r="AO39" s="312">
        <v>-18361</v>
      </c>
      <c r="AP39" s="312">
        <v>-1110</v>
      </c>
      <c r="AQ39" s="313">
        <v>-1926</v>
      </c>
      <c r="AR39" s="314">
        <v>-42.4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5" t="s">
        <v>513</v>
      </c>
      <c r="AL40" s="1126"/>
      <c r="AM40" s="1126"/>
      <c r="AN40" s="1127"/>
      <c r="AO40" s="312">
        <v>-1042969</v>
      </c>
      <c r="AP40" s="312">
        <v>-63046</v>
      </c>
      <c r="AQ40" s="313">
        <v>-70284</v>
      </c>
      <c r="AR40" s="314">
        <v>-10.3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1" t="s">
        <v>287</v>
      </c>
      <c r="AL41" s="1132"/>
      <c r="AM41" s="1132"/>
      <c r="AN41" s="1133"/>
      <c r="AO41" s="312">
        <v>496785</v>
      </c>
      <c r="AP41" s="312">
        <v>30030</v>
      </c>
      <c r="AQ41" s="313">
        <v>33551</v>
      </c>
      <c r="AR41" s="314">
        <v>-10.5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8" t="s">
        <v>483</v>
      </c>
      <c r="AN49" s="1120" t="s">
        <v>516</v>
      </c>
      <c r="AO49" s="1121"/>
      <c r="AP49" s="1121"/>
      <c r="AQ49" s="1121"/>
      <c r="AR49" s="112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9"/>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1238780</v>
      </c>
      <c r="AN51" s="334">
        <v>69322</v>
      </c>
      <c r="AO51" s="335">
        <v>11.5</v>
      </c>
      <c r="AP51" s="336">
        <v>113347</v>
      </c>
      <c r="AQ51" s="337">
        <v>15.1</v>
      </c>
      <c r="AR51" s="338">
        <v>-3.6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981400</v>
      </c>
      <c r="AN52" s="342">
        <v>54919</v>
      </c>
      <c r="AO52" s="343">
        <v>30.2</v>
      </c>
      <c r="AP52" s="344">
        <v>58728</v>
      </c>
      <c r="AQ52" s="345">
        <v>23.5</v>
      </c>
      <c r="AR52" s="346">
        <v>6.7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4144480</v>
      </c>
      <c r="AN53" s="334">
        <v>235897</v>
      </c>
      <c r="AO53" s="335">
        <v>240.3</v>
      </c>
      <c r="AP53" s="336">
        <v>125418</v>
      </c>
      <c r="AQ53" s="337">
        <v>10.6</v>
      </c>
      <c r="AR53" s="338">
        <v>229.7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3645859</v>
      </c>
      <c r="AN54" s="342">
        <v>207517</v>
      </c>
      <c r="AO54" s="343">
        <v>277.89999999999998</v>
      </c>
      <c r="AP54" s="344">
        <v>60445</v>
      </c>
      <c r="AQ54" s="345">
        <v>2.9</v>
      </c>
      <c r="AR54" s="346">
        <v>275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1057983</v>
      </c>
      <c r="AN55" s="334">
        <v>61152</v>
      </c>
      <c r="AO55" s="335">
        <v>-74.099999999999994</v>
      </c>
      <c r="AP55" s="336">
        <v>108384</v>
      </c>
      <c r="AQ55" s="337">
        <v>-13.6</v>
      </c>
      <c r="AR55" s="338">
        <v>-60.5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612424</v>
      </c>
      <c r="AN56" s="342">
        <v>35398</v>
      </c>
      <c r="AO56" s="343">
        <v>-82.9</v>
      </c>
      <c r="AP56" s="344">
        <v>51153</v>
      </c>
      <c r="AQ56" s="345">
        <v>-15.4</v>
      </c>
      <c r="AR56" s="346">
        <v>-67.5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1398452</v>
      </c>
      <c r="AN57" s="334">
        <v>82432</v>
      </c>
      <c r="AO57" s="335">
        <v>34.799999999999997</v>
      </c>
      <c r="AP57" s="336">
        <v>80959</v>
      </c>
      <c r="AQ57" s="337">
        <v>-25.3</v>
      </c>
      <c r="AR57" s="338">
        <v>60.1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640250</v>
      </c>
      <c r="AN58" s="342">
        <v>37739</v>
      </c>
      <c r="AO58" s="343">
        <v>6.6</v>
      </c>
      <c r="AP58" s="344">
        <v>43928</v>
      </c>
      <c r="AQ58" s="345">
        <v>-14.1</v>
      </c>
      <c r="AR58" s="346">
        <v>20.7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871886</v>
      </c>
      <c r="AN59" s="334">
        <v>52704</v>
      </c>
      <c r="AO59" s="335">
        <v>-36.1</v>
      </c>
      <c r="AP59" s="336">
        <v>117242</v>
      </c>
      <c r="AQ59" s="337">
        <v>44.8</v>
      </c>
      <c r="AR59" s="338">
        <v>-80.900000000000006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440515</v>
      </c>
      <c r="AN60" s="342">
        <v>26628</v>
      </c>
      <c r="AO60" s="343">
        <v>-29.4</v>
      </c>
      <c r="AP60" s="344">
        <v>59234</v>
      </c>
      <c r="AQ60" s="345">
        <v>34.799999999999997</v>
      </c>
      <c r="AR60" s="346">
        <v>-64.2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1742316</v>
      </c>
      <c r="AN61" s="349">
        <v>100301</v>
      </c>
      <c r="AO61" s="350">
        <v>35.299999999999997</v>
      </c>
      <c r="AP61" s="351">
        <v>109070</v>
      </c>
      <c r="AQ61" s="352">
        <v>6.3</v>
      </c>
      <c r="AR61" s="338">
        <v>29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1264090</v>
      </c>
      <c r="AN62" s="342">
        <v>72440</v>
      </c>
      <c r="AO62" s="343">
        <v>40.5</v>
      </c>
      <c r="AP62" s="344">
        <v>54698</v>
      </c>
      <c r="AQ62" s="345">
        <v>6.3</v>
      </c>
      <c r="AR62" s="346">
        <v>34.200000000000003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Jti61Y7vZBhlKutXwOGBqyANv7Vr4cmFh75EnHpnVhBO9EkROjVJ5rmtKqmKeyV6LbQIsRl0dCK1NVK8zQQZg==" saltValue="fnCw5cLmu42403AzsS8F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0" zoomScaleNormal="100" zoomScaleSheetLayoutView="55" workbookViewId="0">
      <selection activeCell="B50" sqref="A1:XFD104857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pyYfol1C9M1DE6UNcZGyMggaZ7mlG9xN/lNpznyu5FXVyQ6lUiQsSJWhpiJK8GG74IIVQI/17WASD5vpO94v6g==" saltValue="zHs8oVFlol9VALeU8Roo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8" zoomScaleNormal="100" zoomScaleSheetLayoutView="55" workbookViewId="0">
      <selection activeCell="B50" sqref="A1:XFD104857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95piD1W9mucgUTqEgipAVZJ0vJcPScOL4Bblu/hyzjFwnlacDB2VHMbbrqJZdUY3v//+Tqf3TwkSgINwl5/6Sg==" saltValue="KEL3eMGePHXQHe5pQON8S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B50" sqref="A1:XFD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44" t="s">
        <v>3</v>
      </c>
      <c r="D47" s="1144"/>
      <c r="E47" s="1145"/>
      <c r="F47" s="11">
        <v>34.090000000000003</v>
      </c>
      <c r="G47" s="12">
        <v>35.74</v>
      </c>
      <c r="H47" s="12">
        <v>41.6</v>
      </c>
      <c r="I47" s="12">
        <v>38.44</v>
      </c>
      <c r="J47" s="13">
        <v>45.21</v>
      </c>
    </row>
    <row r="48" spans="2:10" ht="57.75" customHeight="1" x14ac:dyDescent="0.15">
      <c r="B48" s="14"/>
      <c r="C48" s="1146" t="s">
        <v>4</v>
      </c>
      <c r="D48" s="1146"/>
      <c r="E48" s="1147"/>
      <c r="F48" s="15">
        <v>2.59</v>
      </c>
      <c r="G48" s="16">
        <v>9.99</v>
      </c>
      <c r="H48" s="16">
        <v>7.12</v>
      </c>
      <c r="I48" s="16">
        <v>13.38</v>
      </c>
      <c r="J48" s="17">
        <v>3.54</v>
      </c>
    </row>
    <row r="49" spans="2:10" ht="57.75" customHeight="1" thickBot="1" x14ac:dyDescent="0.2">
      <c r="B49" s="18"/>
      <c r="C49" s="1148" t="s">
        <v>5</v>
      </c>
      <c r="D49" s="1148"/>
      <c r="E49" s="1149"/>
      <c r="F49" s="19" t="s">
        <v>535</v>
      </c>
      <c r="G49" s="20">
        <v>7.37</v>
      </c>
      <c r="H49" s="20" t="s">
        <v>536</v>
      </c>
      <c r="I49" s="20" t="s">
        <v>537</v>
      </c>
      <c r="J49" s="21" t="s">
        <v>538</v>
      </c>
    </row>
    <row r="50" spans="2:10" x14ac:dyDescent="0.15"/>
  </sheetData>
  <sheetProtection algorithmName="SHA-512" hashValue="EYjxyGSE5RhzRqa8QALWAwhO/3T1xl54GJpGGpjLfECM3jygcvNLPhR0wPnLJK84gBNI4O12leYxC5UtiCWXqg==" saltValue="Za0PD507Qh+KXtmCOkaO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B50" sqref="A1:XFD104857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6" t="s">
        <v>539</v>
      </c>
      <c r="D34" s="1156"/>
      <c r="E34" s="1157"/>
      <c r="F34" s="32">
        <v>0</v>
      </c>
      <c r="G34" s="33">
        <v>0</v>
      </c>
      <c r="H34" s="33">
        <v>0</v>
      </c>
      <c r="I34" s="33">
        <v>0.25</v>
      </c>
      <c r="J34" s="34" t="s">
        <v>540</v>
      </c>
      <c r="K34" s="22"/>
      <c r="L34" s="22"/>
      <c r="M34" s="22"/>
      <c r="N34" s="22"/>
      <c r="O34" s="22"/>
      <c r="P34" s="22"/>
    </row>
    <row r="35" spans="1:16" ht="39" customHeight="1" x14ac:dyDescent="0.15">
      <c r="A35" s="22"/>
      <c r="B35" s="35"/>
      <c r="C35" s="1150" t="s">
        <v>541</v>
      </c>
      <c r="D35" s="1151"/>
      <c r="E35" s="1152"/>
      <c r="F35" s="36">
        <v>11.11</v>
      </c>
      <c r="G35" s="37">
        <v>8.56</v>
      </c>
      <c r="H35" s="37">
        <v>8.1999999999999993</v>
      </c>
      <c r="I35" s="37">
        <v>6.89</v>
      </c>
      <c r="J35" s="38">
        <v>3.8</v>
      </c>
      <c r="K35" s="22"/>
      <c r="L35" s="22"/>
      <c r="M35" s="22"/>
      <c r="N35" s="22"/>
      <c r="O35" s="22"/>
      <c r="P35" s="22"/>
    </row>
    <row r="36" spans="1:16" ht="39" customHeight="1" x14ac:dyDescent="0.15">
      <c r="A36" s="22"/>
      <c r="B36" s="35"/>
      <c r="C36" s="1150" t="s">
        <v>542</v>
      </c>
      <c r="D36" s="1151"/>
      <c r="E36" s="1152"/>
      <c r="F36" s="36">
        <v>2.58</v>
      </c>
      <c r="G36" s="37">
        <v>9.98</v>
      </c>
      <c r="H36" s="37">
        <v>7.11</v>
      </c>
      <c r="I36" s="37">
        <v>13.37</v>
      </c>
      <c r="J36" s="38">
        <v>3.53</v>
      </c>
      <c r="K36" s="22"/>
      <c r="L36" s="22"/>
      <c r="M36" s="22"/>
      <c r="N36" s="22"/>
      <c r="O36" s="22"/>
      <c r="P36" s="22"/>
    </row>
    <row r="37" spans="1:16" ht="39" customHeight="1" x14ac:dyDescent="0.15">
      <c r="A37" s="22"/>
      <c r="B37" s="35"/>
      <c r="C37" s="1150" t="s">
        <v>543</v>
      </c>
      <c r="D37" s="1151"/>
      <c r="E37" s="1152"/>
      <c r="F37" s="36">
        <v>0.97</v>
      </c>
      <c r="G37" s="37">
        <v>1.07</v>
      </c>
      <c r="H37" s="37">
        <v>1.49</v>
      </c>
      <c r="I37" s="37">
        <v>1.58</v>
      </c>
      <c r="J37" s="38">
        <v>1.51</v>
      </c>
      <c r="K37" s="22"/>
      <c r="L37" s="22"/>
      <c r="M37" s="22"/>
      <c r="N37" s="22"/>
      <c r="O37" s="22"/>
      <c r="P37" s="22"/>
    </row>
    <row r="38" spans="1:16" ht="39" customHeight="1" x14ac:dyDescent="0.15">
      <c r="A38" s="22"/>
      <c r="B38" s="35"/>
      <c r="C38" s="1150" t="s">
        <v>544</v>
      </c>
      <c r="D38" s="1151"/>
      <c r="E38" s="1152"/>
      <c r="F38" s="36">
        <v>0</v>
      </c>
      <c r="G38" s="37">
        <v>0</v>
      </c>
      <c r="H38" s="37">
        <v>0</v>
      </c>
      <c r="I38" s="37">
        <v>0</v>
      </c>
      <c r="J38" s="38">
        <v>0.69</v>
      </c>
      <c r="K38" s="22"/>
      <c r="L38" s="22"/>
      <c r="M38" s="22"/>
      <c r="N38" s="22"/>
      <c r="O38" s="22"/>
      <c r="P38" s="22"/>
    </row>
    <row r="39" spans="1:16" ht="39" customHeight="1" x14ac:dyDescent="0.15">
      <c r="A39" s="22"/>
      <c r="B39" s="35"/>
      <c r="C39" s="1150" t="s">
        <v>545</v>
      </c>
      <c r="D39" s="1151"/>
      <c r="E39" s="1152"/>
      <c r="F39" s="36">
        <v>0.01</v>
      </c>
      <c r="G39" s="37">
        <v>0.01</v>
      </c>
      <c r="H39" s="37">
        <v>0.09</v>
      </c>
      <c r="I39" s="37">
        <v>0</v>
      </c>
      <c r="J39" s="38">
        <v>0.26</v>
      </c>
      <c r="K39" s="22"/>
      <c r="L39" s="22"/>
      <c r="M39" s="22"/>
      <c r="N39" s="22"/>
      <c r="O39" s="22"/>
      <c r="P39" s="22"/>
    </row>
    <row r="40" spans="1:16" ht="39" customHeight="1" x14ac:dyDescent="0.15">
      <c r="A40" s="22"/>
      <c r="B40" s="35"/>
      <c r="C40" s="1150" t="s">
        <v>546</v>
      </c>
      <c r="D40" s="1151"/>
      <c r="E40" s="1152"/>
      <c r="F40" s="36">
        <v>0.25</v>
      </c>
      <c r="G40" s="37">
        <v>0.01</v>
      </c>
      <c r="H40" s="37">
        <v>0.05</v>
      </c>
      <c r="I40" s="37">
        <v>0.02</v>
      </c>
      <c r="J40" s="38">
        <v>0.03</v>
      </c>
      <c r="K40" s="22"/>
      <c r="L40" s="22"/>
      <c r="M40" s="22"/>
      <c r="N40" s="22"/>
      <c r="O40" s="22"/>
      <c r="P40" s="22"/>
    </row>
    <row r="41" spans="1:16" ht="39" customHeight="1" x14ac:dyDescent="0.15">
      <c r="A41" s="22"/>
      <c r="B41" s="35"/>
      <c r="C41" s="1150" t="s">
        <v>547</v>
      </c>
      <c r="D41" s="1151"/>
      <c r="E41" s="1152"/>
      <c r="F41" s="36">
        <v>0</v>
      </c>
      <c r="G41" s="37">
        <v>0</v>
      </c>
      <c r="H41" s="37">
        <v>0</v>
      </c>
      <c r="I41" s="37">
        <v>0</v>
      </c>
      <c r="J41" s="38">
        <v>0</v>
      </c>
      <c r="K41" s="22"/>
      <c r="L41" s="22"/>
      <c r="M41" s="22"/>
      <c r="N41" s="22"/>
      <c r="O41" s="22"/>
      <c r="P41" s="22"/>
    </row>
    <row r="42" spans="1:16" ht="39" customHeight="1" x14ac:dyDescent="0.15">
      <c r="A42" s="22"/>
      <c r="B42" s="39"/>
      <c r="C42" s="1150" t="s">
        <v>548</v>
      </c>
      <c r="D42" s="1151"/>
      <c r="E42" s="1152"/>
      <c r="F42" s="36" t="s">
        <v>492</v>
      </c>
      <c r="G42" s="37" t="s">
        <v>492</v>
      </c>
      <c r="H42" s="37" t="s">
        <v>492</v>
      </c>
      <c r="I42" s="37" t="s">
        <v>492</v>
      </c>
      <c r="J42" s="38" t="s">
        <v>492</v>
      </c>
      <c r="K42" s="22"/>
      <c r="L42" s="22"/>
      <c r="M42" s="22"/>
      <c r="N42" s="22"/>
      <c r="O42" s="22"/>
      <c r="P42" s="22"/>
    </row>
    <row r="43" spans="1:16" ht="39" customHeight="1" thickBot="1" x14ac:dyDescent="0.2">
      <c r="A43" s="22"/>
      <c r="B43" s="40"/>
      <c r="C43" s="1153" t="s">
        <v>549</v>
      </c>
      <c r="D43" s="1154"/>
      <c r="E43" s="1155"/>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ypzWzPYY535tH4i9AT3lnwk1iFQ0hggcQ7h8ptVuat2g/hBu8dYATkDxpNrfcx+VYTXUYexultFlsbtNmSwcw==" saltValue="76Bj7KV5WiYnlCeuhvPi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7" zoomScale="70" zoomScaleNormal="70" zoomScaleSheetLayoutView="55" workbookViewId="0">
      <selection activeCell="B45" sqref="A1:XFD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81" t="s">
        <v>9</v>
      </c>
      <c r="C45" s="1182"/>
      <c r="D45" s="58"/>
      <c r="E45" s="1187" t="s">
        <v>10</v>
      </c>
      <c r="F45" s="1187"/>
      <c r="G45" s="1187"/>
      <c r="H45" s="1187"/>
      <c r="I45" s="1187"/>
      <c r="J45" s="1188"/>
      <c r="K45" s="59">
        <v>1355</v>
      </c>
      <c r="L45" s="60">
        <v>1302</v>
      </c>
      <c r="M45" s="60">
        <v>1258</v>
      </c>
      <c r="N45" s="60">
        <v>1231</v>
      </c>
      <c r="O45" s="61">
        <v>1208</v>
      </c>
      <c r="P45" s="48"/>
      <c r="Q45" s="48"/>
      <c r="R45" s="48"/>
      <c r="S45" s="48"/>
      <c r="T45" s="48"/>
      <c r="U45" s="48"/>
    </row>
    <row r="46" spans="1:21" ht="30.75" customHeight="1" x14ac:dyDescent="0.15">
      <c r="A46" s="48"/>
      <c r="B46" s="1183"/>
      <c r="C46" s="1184"/>
      <c r="D46" s="62"/>
      <c r="E46" s="1160" t="s">
        <v>11</v>
      </c>
      <c r="F46" s="1160"/>
      <c r="G46" s="1160"/>
      <c r="H46" s="1160"/>
      <c r="I46" s="1160"/>
      <c r="J46" s="1161"/>
      <c r="K46" s="63" t="s">
        <v>492</v>
      </c>
      <c r="L46" s="64" t="s">
        <v>492</v>
      </c>
      <c r="M46" s="64" t="s">
        <v>492</v>
      </c>
      <c r="N46" s="64" t="s">
        <v>492</v>
      </c>
      <c r="O46" s="65" t="s">
        <v>492</v>
      </c>
      <c r="P46" s="48"/>
      <c r="Q46" s="48"/>
      <c r="R46" s="48"/>
      <c r="S46" s="48"/>
      <c r="T46" s="48"/>
      <c r="U46" s="48"/>
    </row>
    <row r="47" spans="1:21" ht="30.75" customHeight="1" x14ac:dyDescent="0.15">
      <c r="A47" s="48"/>
      <c r="B47" s="1183"/>
      <c r="C47" s="1184"/>
      <c r="D47" s="62"/>
      <c r="E47" s="1160" t="s">
        <v>12</v>
      </c>
      <c r="F47" s="1160"/>
      <c r="G47" s="1160"/>
      <c r="H47" s="1160"/>
      <c r="I47" s="1160"/>
      <c r="J47" s="1161"/>
      <c r="K47" s="63" t="s">
        <v>492</v>
      </c>
      <c r="L47" s="64" t="s">
        <v>492</v>
      </c>
      <c r="M47" s="64" t="s">
        <v>492</v>
      </c>
      <c r="N47" s="64" t="s">
        <v>492</v>
      </c>
      <c r="O47" s="65" t="s">
        <v>492</v>
      </c>
      <c r="P47" s="48"/>
      <c r="Q47" s="48"/>
      <c r="R47" s="48"/>
      <c r="S47" s="48"/>
      <c r="T47" s="48"/>
      <c r="U47" s="48"/>
    </row>
    <row r="48" spans="1:21" ht="30.75" customHeight="1" x14ac:dyDescent="0.15">
      <c r="A48" s="48"/>
      <c r="B48" s="1183"/>
      <c r="C48" s="1184"/>
      <c r="D48" s="62"/>
      <c r="E48" s="1160" t="s">
        <v>13</v>
      </c>
      <c r="F48" s="1160"/>
      <c r="G48" s="1160"/>
      <c r="H48" s="1160"/>
      <c r="I48" s="1160"/>
      <c r="J48" s="1161"/>
      <c r="K48" s="63">
        <v>304</v>
      </c>
      <c r="L48" s="64">
        <v>263</v>
      </c>
      <c r="M48" s="64">
        <v>273</v>
      </c>
      <c r="N48" s="64">
        <v>285</v>
      </c>
      <c r="O48" s="65">
        <v>297</v>
      </c>
      <c r="P48" s="48"/>
      <c r="Q48" s="48"/>
      <c r="R48" s="48"/>
      <c r="S48" s="48"/>
      <c r="T48" s="48"/>
      <c r="U48" s="48"/>
    </row>
    <row r="49" spans="1:21" ht="30.75" customHeight="1" x14ac:dyDescent="0.15">
      <c r="A49" s="48"/>
      <c r="B49" s="1183"/>
      <c r="C49" s="1184"/>
      <c r="D49" s="62"/>
      <c r="E49" s="1160" t="s">
        <v>14</v>
      </c>
      <c r="F49" s="1160"/>
      <c r="G49" s="1160"/>
      <c r="H49" s="1160"/>
      <c r="I49" s="1160"/>
      <c r="J49" s="1161"/>
      <c r="K49" s="63">
        <v>58</v>
      </c>
      <c r="L49" s="64">
        <v>46</v>
      </c>
      <c r="M49" s="64">
        <v>48</v>
      </c>
      <c r="N49" s="64">
        <v>50</v>
      </c>
      <c r="O49" s="65">
        <v>53</v>
      </c>
      <c r="P49" s="48"/>
      <c r="Q49" s="48"/>
      <c r="R49" s="48"/>
      <c r="S49" s="48"/>
      <c r="T49" s="48"/>
      <c r="U49" s="48"/>
    </row>
    <row r="50" spans="1:21" ht="30.75" customHeight="1" x14ac:dyDescent="0.15">
      <c r="A50" s="48"/>
      <c r="B50" s="1183"/>
      <c r="C50" s="1184"/>
      <c r="D50" s="62"/>
      <c r="E50" s="1160" t="s">
        <v>15</v>
      </c>
      <c r="F50" s="1160"/>
      <c r="G50" s="1160"/>
      <c r="H50" s="1160"/>
      <c r="I50" s="1160"/>
      <c r="J50" s="1161"/>
      <c r="K50" s="63" t="s">
        <v>492</v>
      </c>
      <c r="L50" s="64" t="s">
        <v>492</v>
      </c>
      <c r="M50" s="64" t="s">
        <v>492</v>
      </c>
      <c r="N50" s="64" t="s">
        <v>492</v>
      </c>
      <c r="O50" s="65" t="s">
        <v>492</v>
      </c>
      <c r="P50" s="48"/>
      <c r="Q50" s="48"/>
      <c r="R50" s="48"/>
      <c r="S50" s="48"/>
      <c r="T50" s="48"/>
      <c r="U50" s="48"/>
    </row>
    <row r="51" spans="1:21" ht="30.75" customHeight="1" x14ac:dyDescent="0.15">
      <c r="A51" s="48"/>
      <c r="B51" s="1185"/>
      <c r="C51" s="1186"/>
      <c r="D51" s="66"/>
      <c r="E51" s="1160" t="s">
        <v>16</v>
      </c>
      <c r="F51" s="1160"/>
      <c r="G51" s="1160"/>
      <c r="H51" s="1160"/>
      <c r="I51" s="1160"/>
      <c r="J51" s="1161"/>
      <c r="K51" s="63" t="s">
        <v>492</v>
      </c>
      <c r="L51" s="64" t="s">
        <v>492</v>
      </c>
      <c r="M51" s="64" t="s">
        <v>492</v>
      </c>
      <c r="N51" s="64" t="s">
        <v>492</v>
      </c>
      <c r="O51" s="65" t="s">
        <v>492</v>
      </c>
      <c r="P51" s="48"/>
      <c r="Q51" s="48"/>
      <c r="R51" s="48"/>
      <c r="S51" s="48"/>
      <c r="T51" s="48"/>
      <c r="U51" s="48"/>
    </row>
    <row r="52" spans="1:21" ht="30.75" customHeight="1" x14ac:dyDescent="0.15">
      <c r="A52" s="48"/>
      <c r="B52" s="1158" t="s">
        <v>17</v>
      </c>
      <c r="C52" s="1159"/>
      <c r="D52" s="66"/>
      <c r="E52" s="1160" t="s">
        <v>18</v>
      </c>
      <c r="F52" s="1160"/>
      <c r="G52" s="1160"/>
      <c r="H52" s="1160"/>
      <c r="I52" s="1160"/>
      <c r="J52" s="1161"/>
      <c r="K52" s="63">
        <v>1299</v>
      </c>
      <c r="L52" s="64">
        <v>1206</v>
      </c>
      <c r="M52" s="64">
        <v>1153</v>
      </c>
      <c r="N52" s="64">
        <v>1095</v>
      </c>
      <c r="O52" s="65">
        <v>1061</v>
      </c>
      <c r="P52" s="48"/>
      <c r="Q52" s="48"/>
      <c r="R52" s="48"/>
      <c r="S52" s="48"/>
      <c r="T52" s="48"/>
      <c r="U52" s="48"/>
    </row>
    <row r="53" spans="1:21" ht="30.75" customHeight="1" thickBot="1" x14ac:dyDescent="0.2">
      <c r="A53" s="48"/>
      <c r="B53" s="1162" t="s">
        <v>19</v>
      </c>
      <c r="C53" s="1163"/>
      <c r="D53" s="67"/>
      <c r="E53" s="1164" t="s">
        <v>20</v>
      </c>
      <c r="F53" s="1164"/>
      <c r="G53" s="1164"/>
      <c r="H53" s="1164"/>
      <c r="I53" s="1164"/>
      <c r="J53" s="1165"/>
      <c r="K53" s="68">
        <v>418</v>
      </c>
      <c r="L53" s="69">
        <v>405</v>
      </c>
      <c r="M53" s="69">
        <v>426</v>
      </c>
      <c r="N53" s="69">
        <v>471</v>
      </c>
      <c r="O53" s="70">
        <v>497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6" t="s">
        <v>24</v>
      </c>
      <c r="C58" s="1167"/>
      <c r="D58" s="1172" t="s">
        <v>25</v>
      </c>
      <c r="E58" s="1173"/>
      <c r="F58" s="1173"/>
      <c r="G58" s="1173"/>
      <c r="H58" s="1173"/>
      <c r="I58" s="1173"/>
      <c r="J58" s="1174"/>
      <c r="K58" s="83"/>
      <c r="L58" s="84"/>
      <c r="M58" s="84"/>
      <c r="N58" s="84"/>
      <c r="O58" s="85"/>
    </row>
    <row r="59" spans="1:21" ht="31.5" customHeight="1" x14ac:dyDescent="0.15">
      <c r="B59" s="1168"/>
      <c r="C59" s="1169"/>
      <c r="D59" s="1175" t="s">
        <v>26</v>
      </c>
      <c r="E59" s="1176"/>
      <c r="F59" s="1176"/>
      <c r="G59" s="1176"/>
      <c r="H59" s="1176"/>
      <c r="I59" s="1176"/>
      <c r="J59" s="1177"/>
      <c r="K59" s="86"/>
      <c r="L59" s="87"/>
      <c r="M59" s="87"/>
      <c r="N59" s="87"/>
      <c r="O59" s="88"/>
    </row>
    <row r="60" spans="1:21" ht="31.5" customHeight="1" thickBot="1" x14ac:dyDescent="0.2">
      <c r="B60" s="1170"/>
      <c r="C60" s="1171"/>
      <c r="D60" s="1178" t="s">
        <v>27</v>
      </c>
      <c r="E60" s="1179"/>
      <c r="F60" s="1179"/>
      <c r="G60" s="1179"/>
      <c r="H60" s="1179"/>
      <c r="I60" s="1179"/>
      <c r="J60" s="1180"/>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VHajgEe0CO2DlWpKFFXdTEzRJW3aGba+8CPxYbi6M9lz7x45ie9EaAiZAcnVO4vzPfv6/ZTvrtU2/BsNd6qUg==" saltValue="lygTTr/JNFzXFNRWb4e8M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0" zoomScale="70" zoomScaleNormal="70" zoomScaleSheetLayoutView="100" workbookViewId="0">
      <selection activeCell="B50" sqref="A1:XFD104857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201" t="s">
        <v>30</v>
      </c>
      <c r="C41" s="1202"/>
      <c r="D41" s="105"/>
      <c r="E41" s="1203" t="s">
        <v>31</v>
      </c>
      <c r="F41" s="1203"/>
      <c r="G41" s="1203"/>
      <c r="H41" s="1204"/>
      <c r="I41" s="355">
        <v>11093</v>
      </c>
      <c r="J41" s="356">
        <v>13374</v>
      </c>
      <c r="K41" s="356">
        <v>12930</v>
      </c>
      <c r="L41" s="356">
        <v>12355</v>
      </c>
      <c r="M41" s="357">
        <v>11576</v>
      </c>
    </row>
    <row r="42" spans="2:13" ht="27.75" customHeight="1" x14ac:dyDescent="0.15">
      <c r="B42" s="1191"/>
      <c r="C42" s="1192"/>
      <c r="D42" s="106"/>
      <c r="E42" s="1195" t="s">
        <v>32</v>
      </c>
      <c r="F42" s="1195"/>
      <c r="G42" s="1195"/>
      <c r="H42" s="1196"/>
      <c r="I42" s="358" t="s">
        <v>492</v>
      </c>
      <c r="J42" s="359" t="s">
        <v>492</v>
      </c>
      <c r="K42" s="359" t="s">
        <v>492</v>
      </c>
      <c r="L42" s="359" t="s">
        <v>492</v>
      </c>
      <c r="M42" s="360" t="s">
        <v>492</v>
      </c>
    </row>
    <row r="43" spans="2:13" ht="27.75" customHeight="1" x14ac:dyDescent="0.15">
      <c r="B43" s="1191"/>
      <c r="C43" s="1192"/>
      <c r="D43" s="106"/>
      <c r="E43" s="1195" t="s">
        <v>33</v>
      </c>
      <c r="F43" s="1195"/>
      <c r="G43" s="1195"/>
      <c r="H43" s="1196"/>
      <c r="I43" s="358">
        <v>3800</v>
      </c>
      <c r="J43" s="359">
        <v>3749</v>
      </c>
      <c r="K43" s="359">
        <v>3618</v>
      </c>
      <c r="L43" s="359">
        <v>3557</v>
      </c>
      <c r="M43" s="360">
        <v>3389</v>
      </c>
    </row>
    <row r="44" spans="2:13" ht="27.75" customHeight="1" x14ac:dyDescent="0.15">
      <c r="B44" s="1191"/>
      <c r="C44" s="1192"/>
      <c r="D44" s="106"/>
      <c r="E44" s="1195" t="s">
        <v>34</v>
      </c>
      <c r="F44" s="1195"/>
      <c r="G44" s="1195"/>
      <c r="H44" s="1196"/>
      <c r="I44" s="358">
        <v>298</v>
      </c>
      <c r="J44" s="359">
        <v>320</v>
      </c>
      <c r="K44" s="359">
        <v>315</v>
      </c>
      <c r="L44" s="359">
        <v>276</v>
      </c>
      <c r="M44" s="360">
        <v>314</v>
      </c>
    </row>
    <row r="45" spans="2:13" ht="27.75" customHeight="1" x14ac:dyDescent="0.15">
      <c r="B45" s="1191"/>
      <c r="C45" s="1192"/>
      <c r="D45" s="106"/>
      <c r="E45" s="1195" t="s">
        <v>35</v>
      </c>
      <c r="F45" s="1195"/>
      <c r="G45" s="1195"/>
      <c r="H45" s="1196"/>
      <c r="I45" s="358">
        <v>1253</v>
      </c>
      <c r="J45" s="359">
        <v>1150</v>
      </c>
      <c r="K45" s="359">
        <v>1148</v>
      </c>
      <c r="L45" s="359">
        <v>1115</v>
      </c>
      <c r="M45" s="360">
        <v>1208</v>
      </c>
    </row>
    <row r="46" spans="2:13" ht="27.75" customHeight="1" x14ac:dyDescent="0.15">
      <c r="B46" s="1191"/>
      <c r="C46" s="1192"/>
      <c r="D46" s="107"/>
      <c r="E46" s="1195" t="s">
        <v>36</v>
      </c>
      <c r="F46" s="1195"/>
      <c r="G46" s="1195"/>
      <c r="H46" s="1196"/>
      <c r="I46" s="358" t="s">
        <v>492</v>
      </c>
      <c r="J46" s="359" t="s">
        <v>492</v>
      </c>
      <c r="K46" s="359" t="s">
        <v>492</v>
      </c>
      <c r="L46" s="359" t="s">
        <v>492</v>
      </c>
      <c r="M46" s="360" t="s">
        <v>492</v>
      </c>
    </row>
    <row r="47" spans="2:13" ht="27.75" customHeight="1" x14ac:dyDescent="0.15">
      <c r="B47" s="1191"/>
      <c r="C47" s="1192"/>
      <c r="D47" s="108"/>
      <c r="E47" s="1205" t="s">
        <v>37</v>
      </c>
      <c r="F47" s="1206"/>
      <c r="G47" s="1206"/>
      <c r="H47" s="1207"/>
      <c r="I47" s="358" t="s">
        <v>492</v>
      </c>
      <c r="J47" s="359" t="s">
        <v>492</v>
      </c>
      <c r="K47" s="359" t="s">
        <v>492</v>
      </c>
      <c r="L47" s="359" t="s">
        <v>492</v>
      </c>
      <c r="M47" s="360" t="s">
        <v>492</v>
      </c>
    </row>
    <row r="48" spans="2:13" ht="27.75" customHeight="1" x14ac:dyDescent="0.15">
      <c r="B48" s="1191"/>
      <c r="C48" s="1192"/>
      <c r="D48" s="106"/>
      <c r="E48" s="1195" t="s">
        <v>38</v>
      </c>
      <c r="F48" s="1195"/>
      <c r="G48" s="1195"/>
      <c r="H48" s="1196"/>
      <c r="I48" s="358" t="s">
        <v>492</v>
      </c>
      <c r="J48" s="359" t="s">
        <v>492</v>
      </c>
      <c r="K48" s="359" t="s">
        <v>492</v>
      </c>
      <c r="L48" s="359" t="s">
        <v>492</v>
      </c>
      <c r="M48" s="360" t="s">
        <v>492</v>
      </c>
    </row>
    <row r="49" spans="2:13" ht="27.75" customHeight="1" x14ac:dyDescent="0.15">
      <c r="B49" s="1193"/>
      <c r="C49" s="1194"/>
      <c r="D49" s="106"/>
      <c r="E49" s="1195" t="s">
        <v>39</v>
      </c>
      <c r="F49" s="1195"/>
      <c r="G49" s="1195"/>
      <c r="H49" s="1196"/>
      <c r="I49" s="358" t="s">
        <v>492</v>
      </c>
      <c r="J49" s="359" t="s">
        <v>492</v>
      </c>
      <c r="K49" s="359" t="s">
        <v>492</v>
      </c>
      <c r="L49" s="359" t="s">
        <v>492</v>
      </c>
      <c r="M49" s="360" t="s">
        <v>492</v>
      </c>
    </row>
    <row r="50" spans="2:13" ht="27.75" customHeight="1" x14ac:dyDescent="0.15">
      <c r="B50" s="1189" t="s">
        <v>40</v>
      </c>
      <c r="C50" s="1190"/>
      <c r="D50" s="109"/>
      <c r="E50" s="1195" t="s">
        <v>41</v>
      </c>
      <c r="F50" s="1195"/>
      <c r="G50" s="1195"/>
      <c r="H50" s="1196"/>
      <c r="I50" s="358">
        <v>10189</v>
      </c>
      <c r="J50" s="359">
        <v>9671</v>
      </c>
      <c r="K50" s="359">
        <v>10580</v>
      </c>
      <c r="L50" s="359">
        <v>11719</v>
      </c>
      <c r="M50" s="360">
        <v>10369</v>
      </c>
    </row>
    <row r="51" spans="2:13" ht="27.75" customHeight="1" x14ac:dyDescent="0.15">
      <c r="B51" s="1191"/>
      <c r="C51" s="1192"/>
      <c r="D51" s="106"/>
      <c r="E51" s="1195" t="s">
        <v>42</v>
      </c>
      <c r="F51" s="1195"/>
      <c r="G51" s="1195"/>
      <c r="H51" s="1196"/>
      <c r="I51" s="358">
        <v>131</v>
      </c>
      <c r="J51" s="359">
        <v>112</v>
      </c>
      <c r="K51" s="359">
        <v>81</v>
      </c>
      <c r="L51" s="359">
        <v>51</v>
      </c>
      <c r="M51" s="360">
        <v>34</v>
      </c>
    </row>
    <row r="52" spans="2:13" ht="27.75" customHeight="1" x14ac:dyDescent="0.15">
      <c r="B52" s="1193"/>
      <c r="C52" s="1194"/>
      <c r="D52" s="106"/>
      <c r="E52" s="1195" t="s">
        <v>43</v>
      </c>
      <c r="F52" s="1195"/>
      <c r="G52" s="1195"/>
      <c r="H52" s="1196"/>
      <c r="I52" s="358">
        <v>10663</v>
      </c>
      <c r="J52" s="359">
        <v>11926</v>
      </c>
      <c r="K52" s="359">
        <v>11919</v>
      </c>
      <c r="L52" s="359">
        <v>11276</v>
      </c>
      <c r="M52" s="360">
        <v>10882</v>
      </c>
    </row>
    <row r="53" spans="2:13" ht="27.75" customHeight="1" thickBot="1" x14ac:dyDescent="0.2">
      <c r="B53" s="1197" t="s">
        <v>19</v>
      </c>
      <c r="C53" s="1198"/>
      <c r="D53" s="110"/>
      <c r="E53" s="1199" t="s">
        <v>44</v>
      </c>
      <c r="F53" s="1199"/>
      <c r="G53" s="1199"/>
      <c r="H53" s="1200"/>
      <c r="I53" s="361">
        <v>-4539</v>
      </c>
      <c r="J53" s="362">
        <v>-3116</v>
      </c>
      <c r="K53" s="362">
        <v>-4568</v>
      </c>
      <c r="L53" s="362">
        <v>-5743</v>
      </c>
      <c r="M53" s="363">
        <v>-4798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jvRA9rRedBdfN8b7JdAW4CrmV14rxOUKf079c0D3V0AI6uBT19jPu/j7+5RUcgcsdqkAsEvserUG0aKQhtOWg==" saltValue="m/Sq0lvHw9JTx0XVkng2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7" zoomScale="70" zoomScaleNormal="70" zoomScaleSheetLayoutView="100" workbookViewId="0">
      <selection activeCell="G61" sqref="G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6" t="s">
        <v>46</v>
      </c>
      <c r="D55" s="1216"/>
      <c r="E55" s="1217"/>
      <c r="F55" s="122">
        <v>2888</v>
      </c>
      <c r="G55" s="122">
        <v>2570</v>
      </c>
      <c r="H55" s="123">
        <v>3050</v>
      </c>
    </row>
    <row r="56" spans="2:8" ht="52.5" customHeight="1" x14ac:dyDescent="0.15">
      <c r="B56" s="124"/>
      <c r="C56" s="1218" t="s">
        <v>47</v>
      </c>
      <c r="D56" s="1218"/>
      <c r="E56" s="1219"/>
      <c r="F56" s="125">
        <v>3242</v>
      </c>
      <c r="G56" s="125">
        <v>3098</v>
      </c>
      <c r="H56" s="126">
        <v>2987</v>
      </c>
    </row>
    <row r="57" spans="2:8" ht="53.25" customHeight="1" x14ac:dyDescent="0.15">
      <c r="B57" s="124"/>
      <c r="C57" s="1220" t="s">
        <v>48</v>
      </c>
      <c r="D57" s="1220"/>
      <c r="E57" s="1221"/>
      <c r="F57" s="127">
        <v>5831</v>
      </c>
      <c r="G57" s="127">
        <v>5506</v>
      </c>
      <c r="H57" s="128">
        <v>5487</v>
      </c>
    </row>
    <row r="58" spans="2:8" ht="45.75" customHeight="1" x14ac:dyDescent="0.15">
      <c r="B58" s="129"/>
      <c r="C58" s="1208" t="s">
        <v>567</v>
      </c>
      <c r="D58" s="1209"/>
      <c r="E58" s="1210"/>
      <c r="F58" s="130">
        <v>3415</v>
      </c>
      <c r="G58" s="130">
        <v>3077</v>
      </c>
      <c r="H58" s="131">
        <v>3393</v>
      </c>
    </row>
    <row r="59" spans="2:8" ht="45.75" customHeight="1" x14ac:dyDescent="0.15">
      <c r="B59" s="129"/>
      <c r="C59" s="1208" t="s">
        <v>568</v>
      </c>
      <c r="D59" s="1209"/>
      <c r="E59" s="1210"/>
      <c r="F59" s="130">
        <v>2162</v>
      </c>
      <c r="G59" s="130">
        <v>2165</v>
      </c>
      <c r="H59" s="131">
        <v>2026</v>
      </c>
    </row>
    <row r="60" spans="2:8" ht="45.75" customHeight="1" x14ac:dyDescent="0.15">
      <c r="B60" s="129"/>
      <c r="C60" s="1208" t="s">
        <v>570</v>
      </c>
      <c r="D60" s="1209"/>
      <c r="E60" s="1210"/>
      <c r="F60" s="130" t="s">
        <v>572</v>
      </c>
      <c r="G60" s="130" t="s">
        <v>572</v>
      </c>
      <c r="H60" s="131">
        <v>42</v>
      </c>
    </row>
    <row r="61" spans="2:8" ht="45.75" customHeight="1" x14ac:dyDescent="0.15">
      <c r="B61" s="129"/>
      <c r="C61" s="1208" t="s">
        <v>569</v>
      </c>
      <c r="D61" s="1209"/>
      <c r="E61" s="1210"/>
      <c r="F61" s="130">
        <v>7</v>
      </c>
      <c r="G61" s="130">
        <v>11</v>
      </c>
      <c r="H61" s="131">
        <v>16</v>
      </c>
    </row>
    <row r="62" spans="2:8" ht="45.75" customHeight="1" thickBot="1" x14ac:dyDescent="0.2">
      <c r="B62" s="132"/>
      <c r="C62" s="1211" t="s">
        <v>571</v>
      </c>
      <c r="D62" s="1212"/>
      <c r="E62" s="1213"/>
      <c r="F62" s="133">
        <v>10</v>
      </c>
      <c r="G62" s="133">
        <v>10</v>
      </c>
      <c r="H62" s="134">
        <v>10</v>
      </c>
    </row>
    <row r="63" spans="2:8" ht="52.5" customHeight="1" thickBot="1" x14ac:dyDescent="0.2">
      <c r="B63" s="135"/>
      <c r="C63" s="1214" t="s">
        <v>49</v>
      </c>
      <c r="D63" s="1214"/>
      <c r="E63" s="1215"/>
      <c r="F63" s="136">
        <v>11960</v>
      </c>
      <c r="G63" s="136">
        <v>11175</v>
      </c>
      <c r="H63" s="137">
        <v>11524</v>
      </c>
    </row>
    <row r="64" spans="2:8" x14ac:dyDescent="0.15"/>
  </sheetData>
  <sheetProtection algorithmName="SHA-512" hashValue="lvU+bjJFoor1+hJrJ4EDj3rdxWck8Mzlh2yD+OV9De/ex0Sn49L/FFDIVW7L51Q/gAph+TNUtjGFp33ekvK2vQ==" saltValue="sR2RN4RbnHDBALgy9jLV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69322</v>
      </c>
      <c r="E3" s="156"/>
      <c r="F3" s="157">
        <v>113347</v>
      </c>
      <c r="G3" s="158"/>
      <c r="H3" s="159"/>
    </row>
    <row r="4" spans="1:8" x14ac:dyDescent="0.15">
      <c r="A4" s="160"/>
      <c r="B4" s="161"/>
      <c r="C4" s="162"/>
      <c r="D4" s="163">
        <v>54919</v>
      </c>
      <c r="E4" s="164"/>
      <c r="F4" s="165">
        <v>58728</v>
      </c>
      <c r="G4" s="166"/>
      <c r="H4" s="167"/>
    </row>
    <row r="5" spans="1:8" x14ac:dyDescent="0.15">
      <c r="A5" s="148" t="s">
        <v>524</v>
      </c>
      <c r="B5" s="153"/>
      <c r="C5" s="154"/>
      <c r="D5" s="155">
        <v>235897</v>
      </c>
      <c r="E5" s="156"/>
      <c r="F5" s="157">
        <v>125418</v>
      </c>
      <c r="G5" s="158"/>
      <c r="H5" s="159"/>
    </row>
    <row r="6" spans="1:8" x14ac:dyDescent="0.15">
      <c r="A6" s="160"/>
      <c r="B6" s="161"/>
      <c r="C6" s="162"/>
      <c r="D6" s="163">
        <v>207517</v>
      </c>
      <c r="E6" s="164"/>
      <c r="F6" s="165">
        <v>60445</v>
      </c>
      <c r="G6" s="166"/>
      <c r="H6" s="167"/>
    </row>
    <row r="7" spans="1:8" x14ac:dyDescent="0.15">
      <c r="A7" s="148" t="s">
        <v>525</v>
      </c>
      <c r="B7" s="153"/>
      <c r="C7" s="154"/>
      <c r="D7" s="155">
        <v>61152</v>
      </c>
      <c r="E7" s="156"/>
      <c r="F7" s="157">
        <v>108384</v>
      </c>
      <c r="G7" s="158"/>
      <c r="H7" s="159"/>
    </row>
    <row r="8" spans="1:8" x14ac:dyDescent="0.15">
      <c r="A8" s="160"/>
      <c r="B8" s="161"/>
      <c r="C8" s="162"/>
      <c r="D8" s="163">
        <v>35398</v>
      </c>
      <c r="E8" s="164"/>
      <c r="F8" s="165">
        <v>51153</v>
      </c>
      <c r="G8" s="166"/>
      <c r="H8" s="167"/>
    </row>
    <row r="9" spans="1:8" x14ac:dyDescent="0.15">
      <c r="A9" s="148" t="s">
        <v>526</v>
      </c>
      <c r="B9" s="153"/>
      <c r="C9" s="154"/>
      <c r="D9" s="155">
        <v>82432</v>
      </c>
      <c r="E9" s="156"/>
      <c r="F9" s="157">
        <v>80959</v>
      </c>
      <c r="G9" s="158"/>
      <c r="H9" s="159"/>
    </row>
    <row r="10" spans="1:8" x14ac:dyDescent="0.15">
      <c r="A10" s="160"/>
      <c r="B10" s="161"/>
      <c r="C10" s="162"/>
      <c r="D10" s="163">
        <v>37739</v>
      </c>
      <c r="E10" s="164"/>
      <c r="F10" s="165">
        <v>43928</v>
      </c>
      <c r="G10" s="166"/>
      <c r="H10" s="167"/>
    </row>
    <row r="11" spans="1:8" x14ac:dyDescent="0.15">
      <c r="A11" s="148" t="s">
        <v>527</v>
      </c>
      <c r="B11" s="153"/>
      <c r="C11" s="154"/>
      <c r="D11" s="155">
        <v>52704</v>
      </c>
      <c r="E11" s="156"/>
      <c r="F11" s="157">
        <v>117242</v>
      </c>
      <c r="G11" s="158"/>
      <c r="H11" s="159"/>
    </row>
    <row r="12" spans="1:8" x14ac:dyDescent="0.15">
      <c r="A12" s="160"/>
      <c r="B12" s="161"/>
      <c r="C12" s="168"/>
      <c r="D12" s="163">
        <v>26628</v>
      </c>
      <c r="E12" s="164"/>
      <c r="F12" s="165">
        <v>59234</v>
      </c>
      <c r="G12" s="166"/>
      <c r="H12" s="167"/>
    </row>
    <row r="13" spans="1:8" x14ac:dyDescent="0.15">
      <c r="A13" s="148"/>
      <c r="B13" s="153"/>
      <c r="C13" s="169"/>
      <c r="D13" s="170">
        <v>100301</v>
      </c>
      <c r="E13" s="171"/>
      <c r="F13" s="172">
        <v>109070</v>
      </c>
      <c r="G13" s="173"/>
      <c r="H13" s="159"/>
    </row>
    <row r="14" spans="1:8" x14ac:dyDescent="0.15">
      <c r="A14" s="160"/>
      <c r="B14" s="161"/>
      <c r="C14" s="162"/>
      <c r="D14" s="163">
        <v>72440</v>
      </c>
      <c r="E14" s="164"/>
      <c r="F14" s="165">
        <v>54698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2.59</v>
      </c>
      <c r="C19" s="174">
        <f>ROUND(VALUE(SUBSTITUTE(実質収支比率等に係る経年分析!G$48,"▲","-")),2)</f>
        <v>9.99</v>
      </c>
      <c r="D19" s="174">
        <f>ROUND(VALUE(SUBSTITUTE(実質収支比率等に係る経年分析!H$48,"▲","-")),2)</f>
        <v>7.12</v>
      </c>
      <c r="E19" s="174">
        <f>ROUND(VALUE(SUBSTITUTE(実質収支比率等に係る経年分析!I$48,"▲","-")),2)</f>
        <v>13.38</v>
      </c>
      <c r="F19" s="174">
        <f>ROUND(VALUE(SUBSTITUTE(実質収支比率等に係る経年分析!J$48,"▲","-")),2)</f>
        <v>3.54</v>
      </c>
    </row>
    <row r="20" spans="1:11" x14ac:dyDescent="0.15">
      <c r="A20" s="174" t="s">
        <v>53</v>
      </c>
      <c r="B20" s="174">
        <f>ROUND(VALUE(SUBSTITUTE(実質収支比率等に係る経年分析!F$47,"▲","-")),2)</f>
        <v>34.090000000000003</v>
      </c>
      <c r="C20" s="174">
        <f>ROUND(VALUE(SUBSTITUTE(実質収支比率等に係る経年分析!G$47,"▲","-")),2)</f>
        <v>35.74</v>
      </c>
      <c r="D20" s="174">
        <f>ROUND(VALUE(SUBSTITUTE(実質収支比率等に係る経年分析!H$47,"▲","-")),2)</f>
        <v>41.6</v>
      </c>
      <c r="E20" s="174">
        <f>ROUND(VALUE(SUBSTITUTE(実質収支比率等に係る経年分析!I$47,"▲","-")),2)</f>
        <v>38.44</v>
      </c>
      <c r="F20" s="174">
        <f>ROUND(VALUE(SUBSTITUTE(実質収支比率等に係る経年分析!J$47,"▲","-")),2)</f>
        <v>45.21</v>
      </c>
    </row>
    <row r="21" spans="1:11" x14ac:dyDescent="0.15">
      <c r="A21" s="174" t="s">
        <v>54</v>
      </c>
      <c r="B21" s="174">
        <f>IF(ISNUMBER(VALUE(SUBSTITUTE(実質収支比率等に係る経年分析!F$49,"▲","-"))),ROUND(VALUE(SUBSTITUTE(実質収支比率等に係る経年分析!F$49,"▲","-")),2),NA())</f>
        <v>-2.57</v>
      </c>
      <c r="C21" s="174">
        <f>IF(ISNUMBER(VALUE(SUBSTITUTE(実質収支比率等に係る経年分析!G$49,"▲","-"))),ROUND(VALUE(SUBSTITUTE(実質収支比率等に係る経年分析!G$49,"▲","-")),2),NA())</f>
        <v>7.37</v>
      </c>
      <c r="D21" s="174">
        <f>IF(ISNUMBER(VALUE(SUBSTITUTE(実質収支比率等に係る経年分析!H$49,"▲","-"))),ROUND(VALUE(SUBSTITUTE(実質収支比率等に係る経年分析!H$49,"▲","-")),2),NA())</f>
        <v>-2.5</v>
      </c>
      <c r="E21" s="174">
        <f>IF(ISNUMBER(VALUE(SUBSTITUTE(実質収支比率等に係る経年分析!I$49,"▲","-"))),ROUND(VALUE(SUBSTITUTE(実質収支比率等に係る経年分析!I$49,"▲","-")),2),NA())</f>
        <v>-4.5999999999999996</v>
      </c>
      <c r="F21" s="174">
        <f>IF(ISNUMBER(VALUE(SUBSTITUTE(実質収支比率等に係る経年分析!J$49,"▲","-"))),ROUND(VALUE(SUBSTITUTE(実質収支比率等に係る経年分析!J$49,"▲","-")),2),NA())</f>
        <v>-14.16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南部町農林漁業体験実習館事業特別会計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南部町国民健康保険特別会計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南部町営地方卸売市場特別会計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15">
      <c r="A32" s="175" t="str">
        <f>IF(連結実質赤字比率に係る赤字・黒字の構成分析!C$38="",NA(),連結実質赤字比率に係る赤字・黒字の構成分析!C$38)</f>
        <v>南部町農業集落排水事業特別会計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0.69</v>
      </c>
    </row>
    <row r="33" spans="1:16" x14ac:dyDescent="0.15">
      <c r="A33" s="175" t="str">
        <f>IF(連結実質赤字比率に係る赤字・黒字の構成分析!C$37="",NA(),連結実質赤字比率に係る赤字・黒字の構成分析!C$37)</f>
        <v>南部町介護保険特別会計（保険事業勘定）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3.53</v>
      </c>
    </row>
    <row r="35" spans="1:16" x14ac:dyDescent="0.15">
      <c r="A35" s="175" t="str">
        <f>IF(連結実質赤字比率に係る赤字・黒字の構成分析!C$35="",NA(),連結実質赤字比率に係る赤字・黒字の構成分析!C$35)</f>
        <v>南部町病院事業会計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11.11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8.1999999999999993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v>
      </c>
    </row>
    <row r="36" spans="1:16" x14ac:dyDescent="0.15">
      <c r="A36" s="175" t="str">
        <f>IF(連結実質赤字比率に係る赤字・黒字の構成分析!C$34="",NA(),連結実質赤字比率に係る赤字・黒字の構成分析!C$34)</f>
        <v>南部町公共下水道事業特別会計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0.25</v>
      </c>
      <c r="J36" s="175">
        <f>IF(ROUND(VALUE(SUBSTITUTE(連結実質赤字比率に係る赤字・黒字の構成分析!J$34,"▲", "-")), 2) &lt; 0, ABS(ROUND(VALUE(SUBSTITUTE(連結実質赤字比率に係る赤字・黒字の構成分析!J$34,"▲", "-")), 2)), NA())</f>
        <v>0.74</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1299</v>
      </c>
      <c r="E42" s="176"/>
      <c r="F42" s="176"/>
      <c r="G42" s="176">
        <f>'実質公債費比率（分子）の構造'!L$52</f>
        <v>1206</v>
      </c>
      <c r="H42" s="176"/>
      <c r="I42" s="176"/>
      <c r="J42" s="176">
        <f>'実質公債費比率（分子）の構造'!M$52</f>
        <v>1153</v>
      </c>
      <c r="K42" s="176"/>
      <c r="L42" s="176"/>
      <c r="M42" s="176">
        <f>'実質公債費比率（分子）の構造'!N$52</f>
        <v>1095</v>
      </c>
      <c r="N42" s="176"/>
      <c r="O42" s="176"/>
      <c r="P42" s="176">
        <f>'実質公債費比率（分子）の構造'!O$52</f>
        <v>1061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58</v>
      </c>
      <c r="C45" s="176"/>
      <c r="D45" s="176"/>
      <c r="E45" s="176">
        <f>'実質公債費比率（分子）の構造'!L$49</f>
        <v>46</v>
      </c>
      <c r="F45" s="176"/>
      <c r="G45" s="176"/>
      <c r="H45" s="176">
        <f>'実質公債費比率（分子）の構造'!M$49</f>
        <v>48</v>
      </c>
      <c r="I45" s="176"/>
      <c r="J45" s="176"/>
      <c r="K45" s="176">
        <f>'実質公債費比率（分子）の構造'!N$49</f>
        <v>50</v>
      </c>
      <c r="L45" s="176"/>
      <c r="M45" s="176"/>
      <c r="N45" s="176">
        <f>'実質公債費比率（分子）の構造'!O$49</f>
        <v>53</v>
      </c>
      <c r="O45" s="176"/>
      <c r="P45" s="176"/>
    </row>
    <row r="46" spans="1:16" x14ac:dyDescent="0.15">
      <c r="A46" s="176" t="s">
        <v>64</v>
      </c>
      <c r="B46" s="176">
        <f>'実質公債費比率（分子）の構造'!K$48</f>
        <v>304</v>
      </c>
      <c r="C46" s="176"/>
      <c r="D46" s="176"/>
      <c r="E46" s="176">
        <f>'実質公債費比率（分子）の構造'!L$48</f>
        <v>263</v>
      </c>
      <c r="F46" s="176"/>
      <c r="G46" s="176"/>
      <c r="H46" s="176">
        <f>'実質公債費比率（分子）の構造'!M$48</f>
        <v>273</v>
      </c>
      <c r="I46" s="176"/>
      <c r="J46" s="176"/>
      <c r="K46" s="176">
        <f>'実質公債費比率（分子）の構造'!N$48</f>
        <v>285</v>
      </c>
      <c r="L46" s="176"/>
      <c r="M46" s="176"/>
      <c r="N46" s="176">
        <f>'実質公債費比率（分子）の構造'!O$48</f>
        <v>297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1355</v>
      </c>
      <c r="C49" s="176"/>
      <c r="D49" s="176"/>
      <c r="E49" s="176">
        <f>'実質公債費比率（分子）の構造'!L$45</f>
        <v>1302</v>
      </c>
      <c r="F49" s="176"/>
      <c r="G49" s="176"/>
      <c r="H49" s="176">
        <f>'実質公債費比率（分子）の構造'!M$45</f>
        <v>1258</v>
      </c>
      <c r="I49" s="176"/>
      <c r="J49" s="176"/>
      <c r="K49" s="176">
        <f>'実質公債費比率（分子）の構造'!N$45</f>
        <v>1231</v>
      </c>
      <c r="L49" s="176"/>
      <c r="M49" s="176"/>
      <c r="N49" s="176">
        <f>'実質公債費比率（分子）の構造'!O$45</f>
        <v>1208</v>
      </c>
      <c r="O49" s="176"/>
      <c r="P49" s="176"/>
    </row>
    <row r="50" spans="1:16" x14ac:dyDescent="0.15">
      <c r="A50" s="176" t="s">
        <v>67</v>
      </c>
      <c r="B50" s="176" t="e">
        <f>NA()</f>
        <v>#N/A</v>
      </c>
      <c r="C50" s="176">
        <f>IF(ISNUMBER('実質公債費比率（分子）の構造'!K$53),'実質公債費比率（分子）の構造'!K$53,NA())</f>
        <v>418</v>
      </c>
      <c r="D50" s="176" t="e">
        <f>NA()</f>
        <v>#N/A</v>
      </c>
      <c r="E50" s="176" t="e">
        <f>NA()</f>
        <v>#N/A</v>
      </c>
      <c r="F50" s="176">
        <f>IF(ISNUMBER('実質公債費比率（分子）の構造'!L$53),'実質公債費比率（分子）の構造'!L$53,NA())</f>
        <v>405</v>
      </c>
      <c r="G50" s="176" t="e">
        <f>NA()</f>
        <v>#N/A</v>
      </c>
      <c r="H50" s="176" t="e">
        <f>NA()</f>
        <v>#N/A</v>
      </c>
      <c r="I50" s="176">
        <f>IF(ISNUMBER('実質公債費比率（分子）の構造'!M$53),'実質公債費比率（分子）の構造'!M$53,NA())</f>
        <v>426</v>
      </c>
      <c r="J50" s="176" t="e">
        <f>NA()</f>
        <v>#N/A</v>
      </c>
      <c r="K50" s="176" t="e">
        <f>NA()</f>
        <v>#N/A</v>
      </c>
      <c r="L50" s="176">
        <f>IF(ISNUMBER('実質公債費比率（分子）の構造'!N$53),'実質公債費比率（分子）の構造'!N$53,NA())</f>
        <v>471</v>
      </c>
      <c r="M50" s="176" t="e">
        <f>NA()</f>
        <v>#N/A</v>
      </c>
      <c r="N50" s="176" t="e">
        <f>NA()</f>
        <v>#N/A</v>
      </c>
      <c r="O50" s="176">
        <f>IF(ISNUMBER('実質公債費比率（分子）の構造'!O$53),'実質公債費比率（分子）の構造'!O$53,NA())</f>
        <v>497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10663</v>
      </c>
      <c r="E56" s="175"/>
      <c r="F56" s="175"/>
      <c r="G56" s="175">
        <f>'将来負担比率（分子）の構造'!J$52</f>
        <v>11926</v>
      </c>
      <c r="H56" s="175"/>
      <c r="I56" s="175"/>
      <c r="J56" s="175">
        <f>'将来負担比率（分子）の構造'!K$52</f>
        <v>11919</v>
      </c>
      <c r="K56" s="175"/>
      <c r="L56" s="175"/>
      <c r="M56" s="175">
        <f>'将来負担比率（分子）の構造'!L$52</f>
        <v>11276</v>
      </c>
      <c r="N56" s="175"/>
      <c r="O56" s="175"/>
      <c r="P56" s="175">
        <f>'将来負担比率（分子）の構造'!M$52</f>
        <v>10882</v>
      </c>
    </row>
    <row r="57" spans="1:16" x14ac:dyDescent="0.15">
      <c r="A57" s="175" t="s">
        <v>42</v>
      </c>
      <c r="B57" s="175"/>
      <c r="C57" s="175"/>
      <c r="D57" s="175">
        <f>'将来負担比率（分子）の構造'!I$51</f>
        <v>131</v>
      </c>
      <c r="E57" s="175"/>
      <c r="F57" s="175"/>
      <c r="G57" s="175">
        <f>'将来負担比率（分子）の構造'!J$51</f>
        <v>112</v>
      </c>
      <c r="H57" s="175"/>
      <c r="I57" s="175"/>
      <c r="J57" s="175">
        <f>'将来負担比率（分子）の構造'!K$51</f>
        <v>81</v>
      </c>
      <c r="K57" s="175"/>
      <c r="L57" s="175"/>
      <c r="M57" s="175">
        <f>'将来負担比率（分子）の構造'!L$51</f>
        <v>51</v>
      </c>
      <c r="N57" s="175"/>
      <c r="O57" s="175"/>
      <c r="P57" s="175">
        <f>'将来負担比率（分子）の構造'!M$51</f>
        <v>34</v>
      </c>
    </row>
    <row r="58" spans="1:16" x14ac:dyDescent="0.15">
      <c r="A58" s="175" t="s">
        <v>41</v>
      </c>
      <c r="B58" s="175"/>
      <c r="C58" s="175"/>
      <c r="D58" s="175">
        <f>'将来負担比率（分子）の構造'!I$50</f>
        <v>10189</v>
      </c>
      <c r="E58" s="175"/>
      <c r="F58" s="175"/>
      <c r="G58" s="175">
        <f>'将来負担比率（分子）の構造'!J$50</f>
        <v>9671</v>
      </c>
      <c r="H58" s="175"/>
      <c r="I58" s="175"/>
      <c r="J58" s="175">
        <f>'将来負担比率（分子）の構造'!K$50</f>
        <v>10580</v>
      </c>
      <c r="K58" s="175"/>
      <c r="L58" s="175"/>
      <c r="M58" s="175">
        <f>'将来負担比率（分子）の構造'!L$50</f>
        <v>11719</v>
      </c>
      <c r="N58" s="175"/>
      <c r="O58" s="175"/>
      <c r="P58" s="175">
        <f>'将来負担比率（分子）の構造'!M$50</f>
        <v>10369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1253</v>
      </c>
      <c r="C62" s="175"/>
      <c r="D62" s="175"/>
      <c r="E62" s="175">
        <f>'将来負担比率（分子）の構造'!J$45</f>
        <v>1150</v>
      </c>
      <c r="F62" s="175"/>
      <c r="G62" s="175"/>
      <c r="H62" s="175">
        <f>'将来負担比率（分子）の構造'!K$45</f>
        <v>1148</v>
      </c>
      <c r="I62" s="175"/>
      <c r="J62" s="175"/>
      <c r="K62" s="175">
        <f>'将来負担比率（分子）の構造'!L$45</f>
        <v>1115</v>
      </c>
      <c r="L62" s="175"/>
      <c r="M62" s="175"/>
      <c r="N62" s="175">
        <f>'将来負担比率（分子）の構造'!M$45</f>
        <v>1208</v>
      </c>
      <c r="O62" s="175"/>
      <c r="P62" s="175"/>
    </row>
    <row r="63" spans="1:16" x14ac:dyDescent="0.15">
      <c r="A63" s="175" t="s">
        <v>34</v>
      </c>
      <c r="B63" s="175">
        <f>'将来負担比率（分子）の構造'!I$44</f>
        <v>298</v>
      </c>
      <c r="C63" s="175"/>
      <c r="D63" s="175"/>
      <c r="E63" s="175">
        <f>'将来負担比率（分子）の構造'!J$44</f>
        <v>320</v>
      </c>
      <c r="F63" s="175"/>
      <c r="G63" s="175"/>
      <c r="H63" s="175">
        <f>'将来負担比率（分子）の構造'!K$44</f>
        <v>315</v>
      </c>
      <c r="I63" s="175"/>
      <c r="J63" s="175"/>
      <c r="K63" s="175">
        <f>'将来負担比率（分子）の構造'!L$44</f>
        <v>276</v>
      </c>
      <c r="L63" s="175"/>
      <c r="M63" s="175"/>
      <c r="N63" s="175">
        <f>'将来負担比率（分子）の構造'!M$44</f>
        <v>314</v>
      </c>
      <c r="O63" s="175"/>
      <c r="P63" s="175"/>
    </row>
    <row r="64" spans="1:16" x14ac:dyDescent="0.15">
      <c r="A64" s="175" t="s">
        <v>33</v>
      </c>
      <c r="B64" s="175">
        <f>'将来負担比率（分子）の構造'!I$43</f>
        <v>3800</v>
      </c>
      <c r="C64" s="175"/>
      <c r="D64" s="175"/>
      <c r="E64" s="175">
        <f>'将来負担比率（分子）の構造'!J$43</f>
        <v>3749</v>
      </c>
      <c r="F64" s="175"/>
      <c r="G64" s="175"/>
      <c r="H64" s="175">
        <f>'将来負担比率（分子）の構造'!K$43</f>
        <v>3618</v>
      </c>
      <c r="I64" s="175"/>
      <c r="J64" s="175"/>
      <c r="K64" s="175">
        <f>'将来負担比率（分子）の構造'!L$43</f>
        <v>3557</v>
      </c>
      <c r="L64" s="175"/>
      <c r="M64" s="175"/>
      <c r="N64" s="175">
        <f>'将来負担比率（分子）の構造'!M$43</f>
        <v>3389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11093</v>
      </c>
      <c r="C66" s="175"/>
      <c r="D66" s="175"/>
      <c r="E66" s="175">
        <f>'将来負担比率（分子）の構造'!J$41</f>
        <v>13374</v>
      </c>
      <c r="F66" s="175"/>
      <c r="G66" s="175"/>
      <c r="H66" s="175">
        <f>'将来負担比率（分子）の構造'!K$41</f>
        <v>12930</v>
      </c>
      <c r="I66" s="175"/>
      <c r="J66" s="175"/>
      <c r="K66" s="175">
        <f>'将来負担比率（分子）の構造'!L$41</f>
        <v>12355</v>
      </c>
      <c r="L66" s="175"/>
      <c r="M66" s="175"/>
      <c r="N66" s="175">
        <f>'将来負担比率（分子）の構造'!M$41</f>
        <v>11576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2888</v>
      </c>
      <c r="C72" s="179">
        <f>基金残高に係る経年分析!G55</f>
        <v>2570</v>
      </c>
      <c r="D72" s="179">
        <f>基金残高に係る経年分析!H55</f>
        <v>3050</v>
      </c>
    </row>
    <row r="73" spans="1:16" x14ac:dyDescent="0.15">
      <c r="A73" s="178" t="s">
        <v>74</v>
      </c>
      <c r="B73" s="179">
        <f>基金残高に係る経年分析!F56</f>
        <v>3242</v>
      </c>
      <c r="C73" s="179">
        <f>基金残高に係る経年分析!G56</f>
        <v>3098</v>
      </c>
      <c r="D73" s="179">
        <f>基金残高に係る経年分析!H56</f>
        <v>2987</v>
      </c>
    </row>
    <row r="74" spans="1:16" x14ac:dyDescent="0.15">
      <c r="A74" s="178" t="s">
        <v>75</v>
      </c>
      <c r="B74" s="179">
        <f>基金残高に係る経年分析!F57</f>
        <v>5831</v>
      </c>
      <c r="C74" s="179">
        <f>基金残高に係る経年分析!G57</f>
        <v>5506</v>
      </c>
      <c r="D74" s="179">
        <f>基金残高に係る経年分析!H57</f>
        <v>5487</v>
      </c>
    </row>
  </sheetData>
  <sheetProtection algorithmName="SHA-512" hashValue="MZBqgQpH6KrFGlu9fTKXGFRn/U/1hhz5OjwRAPGb6/buuCtQJ+/l3RxOjTzz4jW7ZjyrCRN9qW6WPwMDFTxq7Q==" saltValue="ojGboV80HAltHdjibcg/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2025-02-19T00:31:56Z</dcterms:created>
  <dcterms:modified xsi:type="dcterms:W3CDTF">2025-03-18T23:51:31Z</dcterms:modified>
  <cp:category/>
</cp:coreProperties>
</file>